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15600" windowHeight="11010" activeTab="2"/>
  </bookViews>
  <sheets>
    <sheet name="تعليمات التسجيل" sheetId="14" r:id="rId1"/>
    <sheet name="إدخال البيانات" sheetId="13" r:id="rId2"/>
    <sheet name="اختيار المقررات" sheetId="5" r:id="rId3"/>
    <sheet name="الإستمارة" sheetId="11" r:id="rId4"/>
    <sheet name="إعلام" sheetId="17" r:id="rId5"/>
    <sheet name="ورقة2" sheetId="4" state="hidden" r:id="rId6"/>
    <sheet name="ورقة4" sheetId="10" state="hidden" r:id="rId7"/>
    <sheet name="ورقة1" sheetId="6" state="hidden" r:id="rId8"/>
  </sheets>
  <externalReferences>
    <externalReference r:id="rId9"/>
    <externalReference r:id="rId10"/>
  </externalReferences>
  <definedNames>
    <definedName name="_xlnm._FilterDatabase" localSheetId="5" hidden="1">ورقة2!$A$2:$Z$786</definedName>
    <definedName name="_xlnm._FilterDatabase" localSheetId="6" hidden="1">ورقة4!$A$1:$AQ$834</definedName>
  </definedNames>
  <calcPr calcId="145621"/>
</workbook>
</file>

<file path=xl/calcChain.xml><?xml version="1.0" encoding="utf-8"?>
<calcChain xmlns="http://schemas.openxmlformats.org/spreadsheetml/2006/main">
  <c r="B124" i="10" l="1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V26" i="5" l="1"/>
  <c r="V25" i="5"/>
  <c r="N25" i="5"/>
  <c r="DR5" i="17" l="1"/>
  <c r="DQ5" i="17"/>
  <c r="DP5" i="17"/>
  <c r="DO5" i="17"/>
  <c r="DG5" i="17"/>
  <c r="CX5" i="17"/>
  <c r="J26" i="11"/>
  <c r="D22" i="11"/>
  <c r="F30" i="11"/>
  <c r="A30" i="11"/>
  <c r="F29" i="11"/>
  <c r="A29" i="11"/>
  <c r="A28" i="11"/>
  <c r="CY5" i="17"/>
  <c r="J24" i="11"/>
  <c r="V27" i="5" l="1"/>
  <c r="DE5" i="17" s="1"/>
  <c r="DC5" i="17"/>
  <c r="D23" i="11"/>
  <c r="DD5" i="17"/>
  <c r="J23" i="11"/>
  <c r="J25" i="11" l="1"/>
  <c r="AE5" i="5" l="1"/>
  <c r="AB5" i="5"/>
  <c r="E5" i="5"/>
  <c r="E2" i="5"/>
  <c r="L1" i="5"/>
  <c r="B37" i="5"/>
  <c r="B36" i="5"/>
  <c r="B35" i="5"/>
  <c r="B34" i="5"/>
  <c r="J22" i="11" l="1"/>
  <c r="CV5" i="17"/>
  <c r="CW5" i="17"/>
  <c r="M22" i="11"/>
  <c r="A5" i="17" l="1"/>
  <c r="U31" i="11"/>
  <c r="U30" i="11"/>
  <c r="U29" i="11"/>
  <c r="U28" i="11"/>
  <c r="M4" i="11"/>
  <c r="I3" i="11"/>
  <c r="E3" i="11"/>
  <c r="C2" i="11"/>
  <c r="D35" i="11" s="1"/>
  <c r="D41" i="11" s="1"/>
  <c r="A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AA19" i="5"/>
  <c r="R19" i="5"/>
  <c r="AL43" i="5" s="1"/>
  <c r="S19" i="5"/>
  <c r="AY24" i="5"/>
  <c r="AW5" i="17"/>
  <c r="B19" i="5"/>
  <c r="A19" i="5"/>
  <c r="AL22" i="5" s="1"/>
  <c r="AX18" i="5"/>
  <c r="AW18" i="5"/>
  <c r="AA18" i="5"/>
  <c r="R18" i="5"/>
  <c r="AL42" i="5" s="1"/>
  <c r="S18" i="5"/>
  <c r="BE5" i="17"/>
  <c r="AU5" i="17"/>
  <c r="B18" i="5"/>
  <c r="A18" i="5"/>
  <c r="AL21" i="5" s="1"/>
  <c r="AX17" i="5"/>
  <c r="AW17" i="5"/>
  <c r="AA17" i="5"/>
  <c r="Z17" i="5"/>
  <c r="AL46" i="5" s="1"/>
  <c r="R17" i="5"/>
  <c r="AL41" i="5" s="1"/>
  <c r="S17" i="5"/>
  <c r="AY22" i="5"/>
  <c r="AS5" i="17"/>
  <c r="B17" i="5"/>
  <c r="A17" i="5"/>
  <c r="AL20" i="5" s="1"/>
  <c r="AX16" i="5"/>
  <c r="AW16" i="5"/>
  <c r="AA16" i="5"/>
  <c r="Z16" i="5"/>
  <c r="AL45" i="5" s="1"/>
  <c r="R16" i="5"/>
  <c r="AL40" i="5" s="1"/>
  <c r="S16" i="5"/>
  <c r="J16" i="5"/>
  <c r="AL24" i="5" s="1"/>
  <c r="AQ5" i="17"/>
  <c r="B16" i="5"/>
  <c r="A16" i="5"/>
  <c r="AL19" i="5" s="1"/>
  <c r="AX15" i="5"/>
  <c r="AW15" i="5"/>
  <c r="AA15" i="5"/>
  <c r="Z15" i="5"/>
  <c r="AL44" i="5" s="1"/>
  <c r="S15" i="5"/>
  <c r="R15" i="5"/>
  <c r="AL39" i="5" s="1"/>
  <c r="B15" i="5"/>
  <c r="AX14" i="5"/>
  <c r="AW14" i="5"/>
  <c r="AX13" i="5"/>
  <c r="AW13" i="5"/>
  <c r="AX12" i="5"/>
  <c r="AW12" i="5"/>
  <c r="AA12" i="5"/>
  <c r="Z12" i="5"/>
  <c r="AL38" i="5" s="1"/>
  <c r="S12" i="5"/>
  <c r="R12" i="5"/>
  <c r="AL33" i="5" s="1"/>
  <c r="AM5" i="17"/>
  <c r="AC5" i="17"/>
  <c r="B12" i="5"/>
  <c r="AX11" i="5"/>
  <c r="AW11" i="5"/>
  <c r="AA11" i="5"/>
  <c r="Z11" i="5"/>
  <c r="AL37" i="5" s="1"/>
  <c r="S11" i="5"/>
  <c r="AK5" i="17"/>
  <c r="K11" i="5"/>
  <c r="AA5" i="17"/>
  <c r="B11" i="5"/>
  <c r="A11" i="5"/>
  <c r="AL11" i="5" s="1"/>
  <c r="AX10" i="5"/>
  <c r="AW10" i="5"/>
  <c r="AA10" i="5"/>
  <c r="Z10" i="5"/>
  <c r="AL36" i="5" s="1"/>
  <c r="S10" i="5"/>
  <c r="AI5" i="17"/>
  <c r="Y5" i="17"/>
  <c r="AX9" i="5"/>
  <c r="AW9" i="5"/>
  <c r="AA9" i="5"/>
  <c r="Z9" i="5"/>
  <c r="AL35" i="5" s="1"/>
  <c r="S9" i="5"/>
  <c r="R9" i="5"/>
  <c r="AL30" i="5" s="1"/>
  <c r="AG5" i="17"/>
  <c r="W5" i="17"/>
  <c r="B9" i="5"/>
  <c r="AY8" i="5"/>
  <c r="AX8" i="5"/>
  <c r="AW8" i="5"/>
  <c r="AF13" i="5"/>
  <c r="AA8" i="5"/>
  <c r="Z8" i="5"/>
  <c r="AL34" i="5" s="1"/>
  <c r="Y13" i="5"/>
  <c r="S8" i="5"/>
  <c r="R8" i="5"/>
  <c r="AL29" i="5" s="1"/>
  <c r="AE5" i="17"/>
  <c r="U5" i="17"/>
  <c r="B8" i="5"/>
  <c r="AX7" i="5"/>
  <c r="AW7" i="5"/>
  <c r="AX6" i="5"/>
  <c r="AW6" i="5"/>
  <c r="T6" i="5"/>
  <c r="B6" i="5"/>
  <c r="AX5" i="5"/>
  <c r="AW5" i="5"/>
  <c r="AE4" i="5"/>
  <c r="AB4" i="5"/>
  <c r="W4" i="5"/>
  <c r="AE3" i="5"/>
  <c r="AB3" i="5"/>
  <c r="Q3" i="5"/>
  <c r="H5" i="17" s="1"/>
  <c r="C3" i="11"/>
  <c r="B5" i="17"/>
  <c r="C4" i="13"/>
  <c r="M3" i="11" s="1"/>
  <c r="A2" i="13"/>
  <c r="B20" i="5" l="1"/>
  <c r="AA20" i="5"/>
  <c r="AA13" i="5"/>
  <c r="S20" i="5"/>
  <c r="Q4" i="5"/>
  <c r="L3" i="5"/>
  <c r="J5" i="17" s="1"/>
  <c r="AB1" i="5"/>
  <c r="F5" i="17" s="1"/>
  <c r="AE1" i="5"/>
  <c r="J4" i="11" s="1"/>
  <c r="L4" i="5"/>
  <c r="Q5" i="17" s="1"/>
  <c r="E3" i="5"/>
  <c r="W1" i="5"/>
  <c r="O2" i="11" s="1"/>
  <c r="W3" i="5"/>
  <c r="K5" i="17" s="1"/>
  <c r="E4" i="5"/>
  <c r="P5" i="17" s="1"/>
  <c r="Q1" i="5"/>
  <c r="L2" i="11" s="1"/>
  <c r="S13" i="5"/>
  <c r="G13" i="5"/>
  <c r="O13" i="5"/>
  <c r="W13" i="5"/>
  <c r="AE13" i="5"/>
  <c r="P20" i="5"/>
  <c r="O20" i="5"/>
  <c r="AY5" i="17"/>
  <c r="AY20" i="5"/>
  <c r="Q20" i="5"/>
  <c r="R10" i="5"/>
  <c r="AL31" i="5" s="1"/>
  <c r="R11" i="5"/>
  <c r="AL32" i="5" s="1"/>
  <c r="H13" i="5"/>
  <c r="P13" i="5"/>
  <c r="X13" i="5"/>
  <c r="H20" i="5"/>
  <c r="AO5" i="17"/>
  <c r="G20" i="5"/>
  <c r="I20" i="5"/>
  <c r="C25" i="5"/>
  <c r="J5" i="11"/>
  <c r="G5" i="17"/>
  <c r="R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I13" i="5"/>
  <c r="Q13" i="5"/>
  <c r="AG13" i="5"/>
  <c r="AY13" i="5"/>
  <c r="AY14" i="5"/>
  <c r="J15" i="5"/>
  <c r="AL23" i="5" s="1"/>
  <c r="AF20" i="5"/>
  <c r="AE20" i="5"/>
  <c r="AY41" i="5"/>
  <c r="CM5" i="17"/>
  <c r="AG20" i="5"/>
  <c r="AY15" i="5"/>
  <c r="B10" i="5"/>
  <c r="B13" i="5" s="1"/>
  <c r="L5" i="17"/>
  <c r="C6" i="11"/>
  <c r="M5" i="17"/>
  <c r="C7" i="11"/>
  <c r="N5" i="17"/>
  <c r="G7" i="11"/>
  <c r="J7" i="11"/>
  <c r="O5" i="17"/>
  <c r="AY6" i="5"/>
  <c r="A8" i="5"/>
  <c r="AL8" i="5" s="1"/>
  <c r="K8" i="5"/>
  <c r="BI5" i="17"/>
  <c r="AY25" i="5"/>
  <c r="A9" i="5"/>
  <c r="AL9" i="5" s="1"/>
  <c r="K9" i="5"/>
  <c r="AY26" i="5"/>
  <c r="BK5" i="17"/>
  <c r="A10" i="5"/>
  <c r="AL10" i="5" s="1"/>
  <c r="K10" i="5"/>
  <c r="BM5" i="17"/>
  <c r="AY28" i="5"/>
  <c r="AY29" i="5"/>
  <c r="BO5" i="17"/>
  <c r="A12" i="5"/>
  <c r="AL12" i="5" s="1"/>
  <c r="K12" i="5"/>
  <c r="BQ5" i="17"/>
  <c r="AY30" i="5"/>
  <c r="A15" i="5"/>
  <c r="AL18" i="5" s="1"/>
  <c r="K15" i="5"/>
  <c r="X20" i="5"/>
  <c r="CC5" i="17"/>
  <c r="W20" i="5"/>
  <c r="AY36" i="5"/>
  <c r="Y20" i="5"/>
  <c r="BA5" i="17"/>
  <c r="AY21" i="5"/>
  <c r="K16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K17" i="5"/>
  <c r="K18" i="5"/>
  <c r="K19" i="5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B29" i="5"/>
  <c r="C29" i="5" s="1"/>
  <c r="DV5" i="17" s="1"/>
  <c r="N26" i="5"/>
  <c r="S5" i="17"/>
  <c r="B26" i="5"/>
  <c r="B27" i="5"/>
  <c r="C27" i="5" s="1"/>
  <c r="DT5" i="17" s="1"/>
  <c r="B28" i="5"/>
  <c r="C28" i="5" s="1"/>
  <c r="DU5" i="17" s="1"/>
  <c r="G2" i="11"/>
  <c r="L34" i="11" s="1"/>
  <c r="L40" i="11" s="1"/>
  <c r="G5" i="11"/>
  <c r="D25" i="11" l="1"/>
  <c r="DA5" i="17"/>
  <c r="O6" i="11"/>
  <c r="N27" i="5"/>
  <c r="G6" i="11"/>
  <c r="D5" i="17"/>
  <c r="E5" i="17"/>
  <c r="C4" i="11"/>
  <c r="A35" i="11" s="1"/>
  <c r="A41" i="11" s="1"/>
  <c r="I5" i="17"/>
  <c r="G4" i="11"/>
  <c r="O5" i="11"/>
  <c r="C5" i="17"/>
  <c r="K13" i="5"/>
  <c r="J6" i="11"/>
  <c r="C5" i="11"/>
  <c r="U22" i="11"/>
  <c r="I17" i="11" s="1"/>
  <c r="U18" i="11"/>
  <c r="I15" i="11" s="1"/>
  <c r="U14" i="11"/>
  <c r="I13" i="11" s="1"/>
  <c r="U13" i="11"/>
  <c r="A13" i="11" s="1"/>
  <c r="U12" i="11"/>
  <c r="I12" i="11" s="1"/>
  <c r="U24" i="11"/>
  <c r="I18" i="11" s="1"/>
  <c r="U15" i="11"/>
  <c r="A14" i="11" s="1"/>
  <c r="U23" i="11"/>
  <c r="A18" i="11" s="1"/>
  <c r="U21" i="11"/>
  <c r="A17" i="11" s="1"/>
  <c r="U20" i="11"/>
  <c r="I16" i="11" s="1"/>
  <c r="U16" i="11"/>
  <c r="I14" i="11" s="1"/>
  <c r="U19" i="11"/>
  <c r="A16" i="11" s="1"/>
  <c r="U17" i="11"/>
  <c r="A15" i="11" s="1"/>
  <c r="U11" i="11"/>
  <c r="A12" i="11" s="1"/>
  <c r="AD27" i="5"/>
  <c r="AD25" i="5"/>
  <c r="K20" i="5"/>
  <c r="AD26" i="5"/>
  <c r="C26" i="5"/>
  <c r="DS5" i="17" s="1"/>
  <c r="CZ5" i="17" l="1"/>
  <c r="D24" i="11"/>
  <c r="E21" i="11"/>
  <c r="DK5" i="17"/>
  <c r="P21" i="11"/>
  <c r="DM5" i="17"/>
  <c r="J21" i="11"/>
  <c r="DL5" i="17"/>
  <c r="T21" i="5"/>
  <c r="N28" i="5" s="1"/>
  <c r="DB5" i="17" s="1"/>
  <c r="G34" i="11"/>
  <c r="G40" i="11" s="1"/>
  <c r="C14" i="11"/>
  <c r="B14" i="11"/>
  <c r="H14" i="11"/>
  <c r="G14" i="11"/>
  <c r="J13" i="11"/>
  <c r="P13" i="11"/>
  <c r="O13" i="11"/>
  <c r="K13" i="11"/>
  <c r="C12" i="11"/>
  <c r="B12" i="11"/>
  <c r="H12" i="11"/>
  <c r="G12" i="11"/>
  <c r="O16" i="11"/>
  <c r="K16" i="11"/>
  <c r="J16" i="11"/>
  <c r="P16" i="11"/>
  <c r="J18" i="11"/>
  <c r="P18" i="11"/>
  <c r="O18" i="11"/>
  <c r="K18" i="11"/>
  <c r="K15" i="11"/>
  <c r="J15" i="11"/>
  <c r="P15" i="11"/>
  <c r="O15" i="11"/>
  <c r="J14" i="11"/>
  <c r="P14" i="11"/>
  <c r="O14" i="11"/>
  <c r="K14" i="11"/>
  <c r="G15" i="11"/>
  <c r="C15" i="11"/>
  <c r="B15" i="11"/>
  <c r="H15" i="11"/>
  <c r="B17" i="11"/>
  <c r="H17" i="11"/>
  <c r="G17" i="11"/>
  <c r="C17" i="11"/>
  <c r="J12" i="11"/>
  <c r="P12" i="11"/>
  <c r="O12" i="11"/>
  <c r="K12" i="11"/>
  <c r="P17" i="11"/>
  <c r="O17" i="11"/>
  <c r="K17" i="11"/>
  <c r="J17" i="11"/>
  <c r="H16" i="11"/>
  <c r="G16" i="11"/>
  <c r="C16" i="11"/>
  <c r="B16" i="11"/>
  <c r="C18" i="11"/>
  <c r="B18" i="11"/>
  <c r="H18" i="11"/>
  <c r="G18" i="11"/>
  <c r="C13" i="11"/>
  <c r="B13" i="11"/>
  <c r="H13" i="11"/>
  <c r="G13" i="11"/>
  <c r="X13" i="11" l="1"/>
  <c r="DN5" i="17"/>
  <c r="N29" i="5"/>
  <c r="DF5" i="17" s="1"/>
  <c r="DJ5" i="17" s="1"/>
  <c r="D26" i="11"/>
  <c r="X1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V29" i="5" l="1"/>
  <c r="DH5" i="17" s="1"/>
  <c r="D27" i="11"/>
  <c r="AC29" i="5" l="1"/>
  <c r="DI5" i="17" s="1"/>
  <c r="E34" i="11"/>
  <c r="E40" i="11" l="1"/>
</calcChain>
</file>

<file path=xl/sharedStrings.xml><?xml version="1.0" encoding="utf-8"?>
<sst xmlns="http://schemas.openxmlformats.org/spreadsheetml/2006/main" count="39510" uniqueCount="1903">
  <si>
    <t>تاريخه</t>
  </si>
  <si>
    <t>تدوير رسوم</t>
  </si>
  <si>
    <t>المبلغ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</si>
  <si>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</si>
  <si>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</si>
  <si>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</si>
  <si>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</si>
  <si>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</si>
  <si>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</si>
  <si>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</si>
  <si>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</si>
  <si>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</si>
  <si>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</si>
  <si>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</si>
  <si>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</si>
  <si>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</si>
  <si>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</si>
  <si>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</si>
  <si>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</si>
  <si>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</si>
  <si>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</si>
  <si>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</si>
  <si>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</si>
  <si>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</si>
  <si>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</si>
  <si>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</si>
  <si>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</si>
  <si>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</si>
  <si>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</si>
  <si>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</si>
  <si>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</si>
  <si>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</si>
  <si>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</si>
  <si>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</si>
  <si>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</si>
  <si>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</si>
  <si>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</si>
  <si>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</si>
  <si>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</si>
  <si>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</si>
  <si>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</si>
  <si>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</si>
  <si>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</si>
  <si>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</si>
  <si>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</si>
  <si>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</si>
  <si>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</si>
  <si>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</si>
  <si>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</si>
  <si>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</si>
  <si>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</si>
  <si>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</si>
  <si>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</si>
  <si>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</si>
  <si>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</si>
  <si>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</si>
  <si>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</si>
  <si>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</si>
  <si>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</si>
  <si>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</si>
  <si>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</si>
  <si>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</si>
  <si>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</si>
  <si>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</si>
  <si>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</si>
  <si>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</si>
  <si>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</si>
  <si>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</si>
  <si>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</si>
  <si>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</si>
  <si>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ميشيل</t>
  </si>
  <si>
    <t>حسين</t>
  </si>
  <si>
    <t>صالح</t>
  </si>
  <si>
    <t>عمر</t>
  </si>
  <si>
    <t>محمود</t>
  </si>
  <si>
    <t>مروان</t>
  </si>
  <si>
    <t>الرابعة حديث</t>
  </si>
  <si>
    <t>جلال</t>
  </si>
  <si>
    <t>محمد</t>
  </si>
  <si>
    <t>عزت</t>
  </si>
  <si>
    <t>سالم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</si>
  <si>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</si>
  <si>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</si>
  <si>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</si>
  <si>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</si>
  <si>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</si>
  <si>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</si>
  <si>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</si>
  <si>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</si>
  <si>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</si>
  <si>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محمد فايز</t>
  </si>
  <si>
    <t>تيسير</t>
  </si>
  <si>
    <t>اسماعيل</t>
  </si>
  <si>
    <t>عزيز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</si>
  <si>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</si>
  <si>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</si>
  <si>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</si>
  <si>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</si>
  <si>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</si>
  <si>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</si>
  <si>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</si>
  <si>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</si>
  <si>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</si>
  <si>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</si>
  <si>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</si>
  <si>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</si>
  <si>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كامل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</si>
  <si>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</si>
  <si>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</si>
  <si>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</si>
  <si>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</si>
  <si>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</si>
  <si>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</si>
  <si>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</si>
  <si>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</si>
  <si>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</si>
  <si>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</si>
  <si>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</si>
  <si>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</si>
  <si>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بدر</t>
  </si>
  <si>
    <t>موفق</t>
  </si>
  <si>
    <t>احمد</t>
  </si>
  <si>
    <t>فرحان</t>
  </si>
  <si>
    <t>يحيى</t>
  </si>
  <si>
    <t>خليل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</si>
  <si>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</si>
  <si>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</si>
  <si>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</si>
  <si>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</si>
  <si>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</si>
  <si>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</si>
  <si>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</si>
  <si>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</si>
  <si>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</si>
  <si>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</si>
  <si>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محمد ياسين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</si>
  <si>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</si>
  <si>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</si>
  <si>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</si>
  <si>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</si>
  <si>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</si>
  <si>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</si>
  <si>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</si>
  <si>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</si>
  <si>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عبده</t>
  </si>
  <si>
    <t>يونس</t>
  </si>
  <si>
    <t>مصطفى</t>
  </si>
  <si>
    <t>نبيل</t>
  </si>
  <si>
    <t>معن</t>
  </si>
  <si>
    <t>عماد</t>
  </si>
  <si>
    <t>محمد سامر</t>
  </si>
  <si>
    <t>هشام</t>
  </si>
  <si>
    <t>عبد</t>
  </si>
  <si>
    <t>موسى</t>
  </si>
  <si>
    <t>حبيب</t>
  </si>
  <si>
    <t>نادر</t>
  </si>
  <si>
    <t>محمد سمير</t>
  </si>
  <si>
    <t>رضوان</t>
  </si>
  <si>
    <t>فريد</t>
  </si>
  <si>
    <t>وليد</t>
  </si>
  <si>
    <t>محمد باسم</t>
  </si>
  <si>
    <t>سمير</t>
  </si>
  <si>
    <t>كمال</t>
  </si>
  <si>
    <t>عماد الدين</t>
  </si>
  <si>
    <t>نزيه</t>
  </si>
  <si>
    <t>غازي</t>
  </si>
  <si>
    <t>عبدو</t>
  </si>
  <si>
    <t>ممدوح</t>
  </si>
  <si>
    <t>فايز</t>
  </si>
  <si>
    <t>نور الدين</t>
  </si>
  <si>
    <t>جابر</t>
  </si>
  <si>
    <t>رياض</t>
  </si>
  <si>
    <t>امين</t>
  </si>
  <si>
    <t>فاروق</t>
  </si>
  <si>
    <t>عادل</t>
  </si>
  <si>
    <t>سليم</t>
  </si>
  <si>
    <t>محمد رياض</t>
  </si>
  <si>
    <t>هيثم</t>
  </si>
  <si>
    <t>تركي</t>
  </si>
  <si>
    <t>شريف</t>
  </si>
  <si>
    <t>علاء الدين</t>
  </si>
  <si>
    <t>مفيد</t>
  </si>
  <si>
    <t>زهير</t>
  </si>
  <si>
    <t>محمد عيد</t>
  </si>
  <si>
    <t>عبد القادر</t>
  </si>
  <si>
    <t>سهيل</t>
  </si>
  <si>
    <t>جهاد</t>
  </si>
  <si>
    <t>عبد الكريم</t>
  </si>
  <si>
    <t>فهد</t>
  </si>
  <si>
    <t>عارف</t>
  </si>
  <si>
    <t>عبدالله</t>
  </si>
  <si>
    <t>عمار</t>
  </si>
  <si>
    <t>حسان</t>
  </si>
  <si>
    <t>سامي</t>
  </si>
  <si>
    <t>عبد اللطيف</t>
  </si>
  <si>
    <t>حمزه</t>
  </si>
  <si>
    <t>نصر</t>
  </si>
  <si>
    <t>برهان</t>
  </si>
  <si>
    <t>عاصم</t>
  </si>
  <si>
    <t>صفوان</t>
  </si>
  <si>
    <t>خميس</t>
  </si>
  <si>
    <t>عاطف</t>
  </si>
  <si>
    <t>فادي</t>
  </si>
  <si>
    <t>عبد الرحيم</t>
  </si>
  <si>
    <t>غانم</t>
  </si>
  <si>
    <t>محمد بسام</t>
  </si>
  <si>
    <t>حسام الدين</t>
  </si>
  <si>
    <t>انطون</t>
  </si>
  <si>
    <t>اسامه</t>
  </si>
  <si>
    <t>معتز</t>
  </si>
  <si>
    <t>عبد الغني</t>
  </si>
  <si>
    <t>محمد محمد</t>
  </si>
  <si>
    <t>نسيب</t>
  </si>
  <si>
    <t>باسل</t>
  </si>
  <si>
    <t>محمد عدنان</t>
  </si>
  <si>
    <t>نبيه</t>
  </si>
  <si>
    <t>محمد وليد</t>
  </si>
  <si>
    <t>عثمان</t>
  </si>
  <si>
    <t>شاهين</t>
  </si>
  <si>
    <t>نصر الدين</t>
  </si>
  <si>
    <t>جريس</t>
  </si>
  <si>
    <t>سامر</t>
  </si>
  <si>
    <t>ميسر</t>
  </si>
  <si>
    <t>ياسين</t>
  </si>
  <si>
    <t>مدحت</t>
  </si>
  <si>
    <t>محمد عرفان</t>
  </si>
  <si>
    <t>عفيف</t>
  </si>
  <si>
    <t>وهيب</t>
  </si>
  <si>
    <t>عنان</t>
  </si>
  <si>
    <t>محمد اديب</t>
  </si>
  <si>
    <t>حسن حسن</t>
  </si>
  <si>
    <t>شعبان</t>
  </si>
  <si>
    <t>مظهر</t>
  </si>
  <si>
    <t>بلال</t>
  </si>
  <si>
    <t>ريم محمد</t>
  </si>
  <si>
    <t>عبد الحميد</t>
  </si>
  <si>
    <t>احمد راتب</t>
  </si>
  <si>
    <t>محمد بشير</t>
  </si>
  <si>
    <t>مطيع</t>
  </si>
  <si>
    <t>عرفان</t>
  </si>
  <si>
    <t>حمدي</t>
  </si>
  <si>
    <t>شمس الدين</t>
  </si>
  <si>
    <t>عطاف</t>
  </si>
  <si>
    <t>محمد ربيع</t>
  </si>
  <si>
    <t>محمد نذير</t>
  </si>
  <si>
    <t>رجب</t>
  </si>
  <si>
    <t>سهام</t>
  </si>
  <si>
    <t>بهاء الدين</t>
  </si>
  <si>
    <t>محمد ديب</t>
  </si>
  <si>
    <t>نهاد</t>
  </si>
  <si>
    <t>علي سليمان</t>
  </si>
  <si>
    <t>محمد منذر</t>
  </si>
  <si>
    <t>صياح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</si>
  <si>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</si>
  <si>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</si>
  <si>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</si>
  <si>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</si>
  <si>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</si>
  <si>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</si>
  <si>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</si>
  <si>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</si>
  <si>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</si>
  <si>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</si>
  <si>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</si>
  <si>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</si>
  <si>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</si>
  <si>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</si>
  <si>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</si>
  <si>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</si>
  <si>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</si>
  <si>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</si>
  <si>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</si>
  <si>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</si>
  <si>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</si>
  <si>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</si>
  <si>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</si>
  <si>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</si>
  <si>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</si>
  <si>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</si>
  <si>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</si>
  <si>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</si>
  <si>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</si>
  <si>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</si>
  <si>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</si>
  <si>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</si>
  <si>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</si>
  <si>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</si>
  <si>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</si>
  <si>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</si>
  <si>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رنده</t>
  </si>
  <si>
    <t>ميسون</t>
  </si>
  <si>
    <t>حليمه</t>
  </si>
  <si>
    <t>امال</t>
  </si>
  <si>
    <t>سميره</t>
  </si>
  <si>
    <t>هبه</t>
  </si>
  <si>
    <t>نجوى</t>
  </si>
  <si>
    <t>زبيده</t>
  </si>
  <si>
    <t>منى</t>
  </si>
  <si>
    <t>اديبه</t>
  </si>
  <si>
    <t>سمر</t>
  </si>
  <si>
    <t>جميله</t>
  </si>
  <si>
    <t>عليا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</si>
  <si>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</si>
  <si>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</si>
  <si>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</si>
  <si>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</si>
  <si>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</si>
  <si>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</si>
  <si>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</si>
  <si>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</si>
  <si>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</si>
  <si>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</si>
  <si>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جرجي</t>
  </si>
  <si>
    <t>هناء</t>
  </si>
  <si>
    <t>دلال</t>
  </si>
  <si>
    <t>فاطمه</t>
  </si>
  <si>
    <t>سلام</t>
  </si>
  <si>
    <t>سحر</t>
  </si>
  <si>
    <t>منيره</t>
  </si>
  <si>
    <t>قمر</t>
  </si>
  <si>
    <t>فهيمه</t>
  </si>
  <si>
    <t>ندى</t>
  </si>
  <si>
    <t>هيام</t>
  </si>
  <si>
    <t>كوكب</t>
  </si>
  <si>
    <t>بدريه</t>
  </si>
  <si>
    <t>سعاد</t>
  </si>
  <si>
    <t>سكينه</t>
  </si>
  <si>
    <t>امينه</t>
  </si>
  <si>
    <t>سوسن</t>
  </si>
  <si>
    <t>حياه</t>
  </si>
  <si>
    <t>سميحه</t>
  </si>
  <si>
    <t>عبير</t>
  </si>
  <si>
    <t>رغداء</t>
  </si>
  <si>
    <t>صبحه</t>
  </si>
  <si>
    <t>هيفاء</t>
  </si>
  <si>
    <t>رتيبه</t>
  </si>
  <si>
    <t>فاطمة</t>
  </si>
  <si>
    <t>هدى</t>
  </si>
  <si>
    <t>مطيعه</t>
  </si>
  <si>
    <t>هاله</t>
  </si>
  <si>
    <t>زهره</t>
  </si>
  <si>
    <t>انتصار</t>
  </si>
  <si>
    <t>بديعه</t>
  </si>
  <si>
    <t>سلمى</t>
  </si>
  <si>
    <t>شريفه</t>
  </si>
  <si>
    <t>نعيمه</t>
  </si>
  <si>
    <t>اميره</t>
  </si>
  <si>
    <t>غاده</t>
  </si>
  <si>
    <t>لطيفه</t>
  </si>
  <si>
    <t>ربيعه</t>
  </si>
  <si>
    <t>صفاء</t>
  </si>
  <si>
    <t>باسمه</t>
  </si>
  <si>
    <t>ريما</t>
  </si>
  <si>
    <t>ابتسام</t>
  </si>
  <si>
    <t>سهيله</t>
  </si>
  <si>
    <t>الهام</t>
  </si>
  <si>
    <t>عائشه</t>
  </si>
  <si>
    <t>خوله</t>
  </si>
  <si>
    <t>نعمه</t>
  </si>
  <si>
    <t>بشرى</t>
  </si>
  <si>
    <t>ساره</t>
  </si>
  <si>
    <t>فريحه</t>
  </si>
  <si>
    <t>ليلى</t>
  </si>
  <si>
    <t>لينا</t>
  </si>
  <si>
    <t>نبيله</t>
  </si>
  <si>
    <t>تمام</t>
  </si>
  <si>
    <t>نها</t>
  </si>
  <si>
    <t>سعده</t>
  </si>
  <si>
    <t>مارلين</t>
  </si>
  <si>
    <t>فطيم</t>
  </si>
  <si>
    <t>هديه</t>
  </si>
  <si>
    <t>فوزيه</t>
  </si>
  <si>
    <t>امل</t>
  </si>
  <si>
    <t>حميده</t>
  </si>
  <si>
    <t>رئيفه</t>
  </si>
  <si>
    <t>عزيزه</t>
  </si>
  <si>
    <t>غزاله</t>
  </si>
  <si>
    <t>ملك</t>
  </si>
  <si>
    <t>امنه</t>
  </si>
  <si>
    <t>سليمه</t>
  </si>
  <si>
    <t>عبيده</t>
  </si>
  <si>
    <t>اسد</t>
  </si>
  <si>
    <t>مياده</t>
  </si>
  <si>
    <t>خالديه</t>
  </si>
  <si>
    <t>مي</t>
  </si>
  <si>
    <t>ناريمان</t>
  </si>
  <si>
    <t>روضه</t>
  </si>
  <si>
    <t>فريال</t>
  </si>
  <si>
    <t>نهيده</t>
  </si>
  <si>
    <t>وضحه</t>
  </si>
  <si>
    <t>عبير بلال</t>
  </si>
  <si>
    <t>رانيا</t>
  </si>
  <si>
    <t>سهير</t>
  </si>
  <si>
    <t>زين</t>
  </si>
  <si>
    <t>ساميه</t>
  </si>
  <si>
    <t>مامون</t>
  </si>
  <si>
    <t>رحاب</t>
  </si>
  <si>
    <t>نهله</t>
  </si>
  <si>
    <t>غصون</t>
  </si>
  <si>
    <t>محمد حسان</t>
  </si>
  <si>
    <t>حفيظه</t>
  </si>
  <si>
    <t>مؤمنه</t>
  </si>
  <si>
    <t>فكرت</t>
  </si>
  <si>
    <t>منيفه</t>
  </si>
  <si>
    <t>اسمهان</t>
  </si>
  <si>
    <t>فاديا</t>
  </si>
  <si>
    <t>كلثوم</t>
  </si>
  <si>
    <t>روعه</t>
  </si>
  <si>
    <t>مهى</t>
  </si>
  <si>
    <t>نيله</t>
  </si>
  <si>
    <t>رنا</t>
  </si>
  <si>
    <t>وجيها</t>
  </si>
  <si>
    <t>فتحيه</t>
  </si>
  <si>
    <t>عائده</t>
  </si>
  <si>
    <t>هاجر</t>
  </si>
  <si>
    <t>ريم</t>
  </si>
  <si>
    <t>سوزان</t>
  </si>
  <si>
    <t>جهينه</t>
  </si>
  <si>
    <t>عفاف</t>
  </si>
  <si>
    <t>فريزه</t>
  </si>
  <si>
    <t>ربى</t>
  </si>
  <si>
    <t>لميس</t>
  </si>
  <si>
    <t>نوره</t>
  </si>
  <si>
    <t>مشايخ</t>
  </si>
  <si>
    <t>سوريا</t>
  </si>
  <si>
    <t>رغده</t>
  </si>
  <si>
    <t>ازدهار</t>
  </si>
  <si>
    <t>انطوانيت</t>
  </si>
  <si>
    <t>منور</t>
  </si>
  <si>
    <t>لينه</t>
  </si>
  <si>
    <t>عفيفه</t>
  </si>
  <si>
    <t>نبال</t>
  </si>
  <si>
    <t>بشيره</t>
  </si>
  <si>
    <t>فتاه</t>
  </si>
  <si>
    <t>انيسه</t>
  </si>
  <si>
    <t>عواطف</t>
  </si>
  <si>
    <t>نصوح</t>
  </si>
  <si>
    <t>لواحظ</t>
  </si>
  <si>
    <t>حسناء</t>
  </si>
  <si>
    <t>صديقه</t>
  </si>
  <si>
    <t>فاطمه الشامي</t>
  </si>
  <si>
    <t>رقيه</t>
  </si>
  <si>
    <t>هاديه</t>
  </si>
  <si>
    <t>محمد سالم</t>
  </si>
  <si>
    <t>طلعت</t>
  </si>
  <si>
    <t>نظيره</t>
  </si>
  <si>
    <t>فوز</t>
  </si>
  <si>
    <t>ملكه</t>
  </si>
  <si>
    <t>شهيره</t>
  </si>
  <si>
    <t>نور</t>
  </si>
  <si>
    <t>عاليه</t>
  </si>
  <si>
    <t>كاسر</t>
  </si>
  <si>
    <t>وصفيه</t>
  </si>
  <si>
    <t>ثروت</t>
  </si>
  <si>
    <t>خالده</t>
  </si>
  <si>
    <t>خضره</t>
  </si>
  <si>
    <t>وهيبه</t>
  </si>
  <si>
    <t>نداء</t>
  </si>
  <si>
    <t>مهيدي</t>
  </si>
  <si>
    <t>بهيه</t>
  </si>
  <si>
    <t>فائزه</t>
  </si>
  <si>
    <t>فكريه</t>
  </si>
  <si>
    <t>حاجه</t>
  </si>
  <si>
    <t>نورهان</t>
  </si>
  <si>
    <t>سيما</t>
  </si>
  <si>
    <t>عدويه</t>
  </si>
  <si>
    <t>الاء الحلبي</t>
  </si>
  <si>
    <t>رفيقه</t>
  </si>
  <si>
    <t>محمدعيد</t>
  </si>
  <si>
    <t>حسام مرهج</t>
  </si>
  <si>
    <t>ملكي</t>
  </si>
  <si>
    <t>جنيت</t>
  </si>
  <si>
    <t>فصل</t>
  </si>
  <si>
    <t>ميشلين الخوري</t>
  </si>
  <si>
    <t>نور اسماعيل</t>
  </si>
  <si>
    <t>سميع</t>
  </si>
  <si>
    <t>جوهينه</t>
  </si>
  <si>
    <t>روز</t>
  </si>
  <si>
    <t>مقبوله</t>
  </si>
  <si>
    <t>محمد نبيه</t>
  </si>
  <si>
    <t>رزان يونس</t>
  </si>
  <si>
    <t>علاء الشامي</t>
  </si>
  <si>
    <t>عفت</t>
  </si>
  <si>
    <t>دانيا الابراهيم</t>
  </si>
  <si>
    <t>محمد الحمادي</t>
  </si>
  <si>
    <t>فضيله</t>
  </si>
  <si>
    <t>هديل محمد</t>
  </si>
  <si>
    <t>فرزت</t>
  </si>
  <si>
    <t>محمد هاني</t>
  </si>
  <si>
    <t>منتصر</t>
  </si>
  <si>
    <t>المقرر المسجل للمرة الأولى</t>
  </si>
  <si>
    <t>المقرر المسجل للمرة الثانية</t>
  </si>
  <si>
    <t>المقرر المسجل لاكثر من مرة</t>
  </si>
  <si>
    <t>فاتن خطاب</t>
  </si>
  <si>
    <t/>
  </si>
  <si>
    <t>زاهيه</t>
  </si>
  <si>
    <t>عفره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</si>
  <si>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</si>
  <si>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</si>
  <si>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</si>
  <si>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</si>
  <si>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</si>
  <si>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</si>
  <si>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</si>
  <si>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</si>
  <si>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</si>
  <si>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</si>
  <si>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</si>
  <si>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</si>
  <si>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</si>
  <si>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</si>
  <si>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</si>
  <si>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</si>
  <si>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</si>
  <si>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</si>
  <si>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</si>
  <si>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</si>
  <si>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</si>
  <si>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</si>
  <si>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</si>
  <si>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</si>
  <si>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سنة الشهادة الثانوية</t>
  </si>
  <si>
    <t>محافظ الشهادة الثانوية</t>
  </si>
  <si>
    <t>السويداء</t>
  </si>
  <si>
    <t>القنيطرة</t>
  </si>
  <si>
    <t>لن يتم التسجيل إذا لم يتم ملئ جميع هذه الحقول بالمعلومات الصحيحة دون أي نقص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</si>
  <si>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</si>
  <si>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</si>
  <si>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</si>
  <si>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</si>
  <si>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</si>
  <si>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</si>
  <si>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</si>
  <si>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رقم الهاتف الثابت</t>
  </si>
  <si>
    <t>أدبي</t>
  </si>
  <si>
    <t>مقدمة في الصحافة</t>
  </si>
  <si>
    <t xml:space="preserve">مقدمة في الفنون  الاذاعية والسمعبصرية </t>
  </si>
  <si>
    <t xml:space="preserve">مقدمة في الاعلان </t>
  </si>
  <si>
    <t xml:space="preserve">مقدمة في العلاقات العامة </t>
  </si>
  <si>
    <t xml:space="preserve">مادة اعلامية باللغة الأجنبية (1) </t>
  </si>
  <si>
    <t>الترجمة الاعلامية (1)</t>
  </si>
  <si>
    <t xml:space="preserve">اللغة الاعلامية </t>
  </si>
  <si>
    <t xml:space="preserve">مقدمة في مناهج البحث الاعلامي </t>
  </si>
  <si>
    <t xml:space="preserve">فن الاعلان الصحفي </t>
  </si>
  <si>
    <t xml:space="preserve">الاخبار الاذاعية والتلفزيونية </t>
  </si>
  <si>
    <t xml:space="preserve">الراي العام </t>
  </si>
  <si>
    <t xml:space="preserve">تشريعات الاعلام واخلاقياته </t>
  </si>
  <si>
    <t xml:space="preserve">تكنلوجيا الاتصال والمعلومات </t>
  </si>
  <si>
    <t>الترجمة الاعلامية (2)</t>
  </si>
  <si>
    <t xml:space="preserve">التحرير الصحفي </t>
  </si>
  <si>
    <t>مادة اعلامية بلغة اجنبية (2)</t>
  </si>
  <si>
    <t xml:space="preserve">الكتابة للإذاعة والتلفزيون </t>
  </si>
  <si>
    <t xml:space="preserve">ادارة الاعلان واقتصادياته </t>
  </si>
  <si>
    <t xml:space="preserve">ادارة وتخطيط العلاقات العامة </t>
  </si>
  <si>
    <t xml:space="preserve">نظرية الاتصال </t>
  </si>
  <si>
    <t xml:space="preserve">الإعلام الدولي </t>
  </si>
  <si>
    <t xml:space="preserve">التخطيط الاعلامي </t>
  </si>
  <si>
    <t xml:space="preserve">الاخراج الصحفي </t>
  </si>
  <si>
    <t>الترجمة الاعلامية  (3)</t>
  </si>
  <si>
    <t xml:space="preserve">الاخراج الاذاعي والتلفزيوني </t>
  </si>
  <si>
    <t xml:space="preserve">البرامج التعليمية والثقافية </t>
  </si>
  <si>
    <t xml:space="preserve">فن الاعلان  </t>
  </si>
  <si>
    <t xml:space="preserve">العلاقات العامة في المجال التطبيقي </t>
  </si>
  <si>
    <t xml:space="preserve">ادارة الصحف واقتصادياتها </t>
  </si>
  <si>
    <t>مادة اعلامية بلغة اجنبية (3)</t>
  </si>
  <si>
    <t xml:space="preserve">مادة اعلامية بلغة اجنبية </t>
  </si>
  <si>
    <t xml:space="preserve">موضوع خاص في الصحافة </t>
  </si>
  <si>
    <t xml:space="preserve">الصحافة المتخصصة </t>
  </si>
  <si>
    <t>الترجمة الاعلامية  (4)</t>
  </si>
  <si>
    <t xml:space="preserve">الافلام الوثائقية والبرامج التسجيلية </t>
  </si>
  <si>
    <t xml:space="preserve">موضوع خاص في الاذاعة </t>
  </si>
  <si>
    <t xml:space="preserve">الاعلان الاذاعي والتلفزيوني </t>
  </si>
  <si>
    <t xml:space="preserve">مشروع اصدار جريدة او مجلة </t>
  </si>
  <si>
    <t xml:space="preserve">تخطيط الحملات الاعلامية </t>
  </si>
  <si>
    <t xml:space="preserve">فن العلاقات العامة </t>
  </si>
  <si>
    <t>ديالا زين الدين</t>
  </si>
  <si>
    <t>وعد حمود</t>
  </si>
  <si>
    <t>مازن باجي</t>
  </si>
  <si>
    <t>ميريل عوض</t>
  </si>
  <si>
    <t>سوزان رمضان</t>
  </si>
  <si>
    <t>اماني النوري</t>
  </si>
  <si>
    <t>اميره العقاد</t>
  </si>
  <si>
    <t>قاسم الشاغوري</t>
  </si>
  <si>
    <t>احمد تفكجي</t>
  </si>
  <si>
    <t>بشار الشحيد</t>
  </si>
  <si>
    <t>محمد حسام قدوره</t>
  </si>
  <si>
    <t>محمد كمال البيش</t>
  </si>
  <si>
    <t>علاء الدين كرديه</t>
  </si>
  <si>
    <t>علا الصافتلي</t>
  </si>
  <si>
    <t>تماره بسمه</t>
  </si>
  <si>
    <t>بيان اجنيد</t>
  </si>
  <si>
    <t>سالي صداقي</t>
  </si>
  <si>
    <t>ميلاد ابو سليم</t>
  </si>
  <si>
    <t>راما الداغستاني</t>
  </si>
  <si>
    <t>شافع</t>
  </si>
  <si>
    <t>هاديه القضماني</t>
  </si>
  <si>
    <t>دانه تقي الدين</t>
  </si>
  <si>
    <t>ولاء العقاد</t>
  </si>
  <si>
    <t>عبير عيد</t>
  </si>
  <si>
    <t>محمد غيث جاويش</t>
  </si>
  <si>
    <t>منى عباس</t>
  </si>
  <si>
    <t>سومر مارينا</t>
  </si>
  <si>
    <t>ثريا البيروتي</t>
  </si>
  <si>
    <t>محمد عارف</t>
  </si>
  <si>
    <t>حسين حماده</t>
  </si>
  <si>
    <t>سامي الفواخيري</t>
  </si>
  <si>
    <t>عروب</t>
  </si>
  <si>
    <t>راما حتحوت</t>
  </si>
  <si>
    <t>زياد سليم</t>
  </si>
  <si>
    <t>عبد الله فاخوري</t>
  </si>
  <si>
    <t>زينيه</t>
  </si>
  <si>
    <t>نجوى الدرويش</t>
  </si>
  <si>
    <t>رهف شعبان</t>
  </si>
  <si>
    <t>احمد ماهر</t>
  </si>
  <si>
    <t>ساندي تادرس</t>
  </si>
  <si>
    <t>ليلى الهبل</t>
  </si>
  <si>
    <t>محمد عصام الدين</t>
  </si>
  <si>
    <t>نور العمري</t>
  </si>
  <si>
    <t>رهف صايمه</t>
  </si>
  <si>
    <t>محمد صفوح</t>
  </si>
  <si>
    <t>طرفه فاتح</t>
  </si>
  <si>
    <t>هنادي اوسو</t>
  </si>
  <si>
    <t>رفاه الزهراء</t>
  </si>
  <si>
    <t>جمان</t>
  </si>
  <si>
    <t>فراس نموره</t>
  </si>
  <si>
    <t>محمد لؤي ملص</t>
  </si>
  <si>
    <t>علا حلاق</t>
  </si>
  <si>
    <t>هديل حاج علوش</t>
  </si>
  <si>
    <t>ملاذ بدر</t>
  </si>
  <si>
    <t>نور حميدو</t>
  </si>
  <si>
    <t>اماني كرو</t>
  </si>
  <si>
    <t>وسيم البيك</t>
  </si>
  <si>
    <t>نور شام عبد الرحمن</t>
  </si>
  <si>
    <t>عنايه الخيمي</t>
  </si>
  <si>
    <t>صبرين</t>
  </si>
  <si>
    <t>هيف الوسي</t>
  </si>
  <si>
    <t>ردينه جاويش</t>
  </si>
  <si>
    <t>محمود المنصور</t>
  </si>
  <si>
    <t>ساره جبر</t>
  </si>
  <si>
    <t>مصطفى بري</t>
  </si>
  <si>
    <t>غنوه شربجي</t>
  </si>
  <si>
    <t>ريم الخوري</t>
  </si>
  <si>
    <t>شيرين ابراهيم اغا</t>
  </si>
  <si>
    <t>عبد الهادي الدعاس</t>
  </si>
  <si>
    <t>دانيا دكاك</t>
  </si>
  <si>
    <t>طارق الديراني</t>
  </si>
  <si>
    <t>محمد علاء اليلداني</t>
  </si>
  <si>
    <t>لينا الزرعي</t>
  </si>
  <si>
    <t>ريم الحبش</t>
  </si>
  <si>
    <t>ريما عياش</t>
  </si>
  <si>
    <t>رغد الحفار الحبال</t>
  </si>
  <si>
    <t>وسام سمكري</t>
  </si>
  <si>
    <t>غزل</t>
  </si>
  <si>
    <t>مايا الهاشمي</t>
  </si>
  <si>
    <t>علياء قهوه جي</t>
  </si>
  <si>
    <t>هديل ابو راس</t>
  </si>
  <si>
    <t>مجد عبد الله الخوري</t>
  </si>
  <si>
    <t>ربى الصوص</t>
  </si>
  <si>
    <t>ولاء عرقسوسي</t>
  </si>
  <si>
    <t>كمال تللو</t>
  </si>
  <si>
    <t>رهف قنواتي</t>
  </si>
  <si>
    <t>ايه البحره</t>
  </si>
  <si>
    <t>لينا عابدين</t>
  </si>
  <si>
    <t>ساره شخاشيرو</t>
  </si>
  <si>
    <t>رهف المصري</t>
  </si>
  <si>
    <t>روان ايوبي</t>
  </si>
  <si>
    <t>ساره الاركلي</t>
  </si>
  <si>
    <t>لبنى الحفار</t>
  </si>
  <si>
    <t>فادي الحجه</t>
  </si>
  <si>
    <t>نور العدس</t>
  </si>
  <si>
    <t>سالي درمش</t>
  </si>
  <si>
    <t>فاتح</t>
  </si>
  <si>
    <t>محمد صالح خزنه</t>
  </si>
  <si>
    <t>احمد هاشم طويل</t>
  </si>
  <si>
    <t>الاء زبديه</t>
  </si>
  <si>
    <t>وفاء عنبرجي</t>
  </si>
  <si>
    <t>يارا طه</t>
  </si>
  <si>
    <t>محمد ويس</t>
  </si>
  <si>
    <t>حمامه</t>
  </si>
  <si>
    <t>روبيكان علي</t>
  </si>
  <si>
    <t>وائل ملحان</t>
  </si>
  <si>
    <t>بشار الحلبي</t>
  </si>
  <si>
    <t>فراس الجيش</t>
  </si>
  <si>
    <t>حسان حامده</t>
  </si>
  <si>
    <t>سلما</t>
  </si>
  <si>
    <t>عليا السليمان</t>
  </si>
  <si>
    <t>سمره السليمان</t>
  </si>
  <si>
    <t>غياث ويحه</t>
  </si>
  <si>
    <t>يزيد دعمش</t>
  </si>
  <si>
    <t>زاهد</t>
  </si>
  <si>
    <t>قصي رقيه</t>
  </si>
  <si>
    <t>الاء الكردي</t>
  </si>
  <si>
    <t>هشام عبد السلام</t>
  </si>
  <si>
    <t>ورده شاهين</t>
  </si>
  <si>
    <t>عمار ضميريه</t>
  </si>
  <si>
    <t>نسرين عمر</t>
  </si>
  <si>
    <t>بدر النعام</t>
  </si>
  <si>
    <t>جميل عبود</t>
  </si>
  <si>
    <t>شاديا السرداح</t>
  </si>
  <si>
    <t>مرح الشيخ محمد</t>
  </si>
  <si>
    <t>رضوان ضاهر</t>
  </si>
  <si>
    <t>فراس راجح</t>
  </si>
  <si>
    <t>شام حمدان</t>
  </si>
  <si>
    <t>ايمن مرعي</t>
  </si>
  <si>
    <t>زيدان زيدان</t>
  </si>
  <si>
    <t>هونيده</t>
  </si>
  <si>
    <t>روعه ثابت</t>
  </si>
  <si>
    <t>حنين</t>
  </si>
  <si>
    <t>مريم سعيد</t>
  </si>
  <si>
    <t>هناء حماده</t>
  </si>
  <si>
    <t>النبك</t>
  </si>
  <si>
    <t>ميرنا النفوري</t>
  </si>
  <si>
    <t>ازين زيود</t>
  </si>
  <si>
    <t>ميساء حرب</t>
  </si>
  <si>
    <t>بسمه ياغي</t>
  </si>
  <si>
    <t>بيان نكاش</t>
  </si>
  <si>
    <t>قتيبه عاشور</t>
  </si>
  <si>
    <t>نورا حبابه</t>
  </si>
  <si>
    <t>بلكان</t>
  </si>
  <si>
    <t>اياد حربوشه</t>
  </si>
  <si>
    <t>عبدو بركل</t>
  </si>
  <si>
    <t>اسراء باكير</t>
  </si>
  <si>
    <t>باكير</t>
  </si>
  <si>
    <t>احمد عبد الحق</t>
  </si>
  <si>
    <t>ربا خلوف</t>
  </si>
  <si>
    <t>باسل المحمود</t>
  </si>
  <si>
    <t>مرام فرواتي</t>
  </si>
  <si>
    <t>محمد زاهر عبيد</t>
  </si>
  <si>
    <t>نور اللحام</t>
  </si>
  <si>
    <t>عماد زرزور</t>
  </si>
  <si>
    <t>عدي طري</t>
  </si>
  <si>
    <t>عبد الله الحنش</t>
  </si>
  <si>
    <t>عامر رافع</t>
  </si>
  <si>
    <t>رانيا درويش</t>
  </si>
  <si>
    <t>اسامه فاهمه</t>
  </si>
  <si>
    <t>نور ميخائيل</t>
  </si>
  <si>
    <t>جوزفن</t>
  </si>
  <si>
    <t>هبا حاج خليل</t>
  </si>
  <si>
    <t>محمد حاج عمر</t>
  </si>
  <si>
    <t>عزيزه اسلام</t>
  </si>
  <si>
    <t>علي خضور</t>
  </si>
  <si>
    <t>اسامه نصر</t>
  </si>
  <si>
    <t>زينب زمام</t>
  </si>
  <si>
    <t>ولاء عزو</t>
  </si>
  <si>
    <t>نسرين النقري</t>
  </si>
  <si>
    <t>يولا الحسين</t>
  </si>
  <si>
    <t>وفاء الابراهيم</t>
  </si>
  <si>
    <t>ميرنا سموني</t>
  </si>
  <si>
    <t>وسام الجردي</t>
  </si>
  <si>
    <t>احمد البلال</t>
  </si>
  <si>
    <t>كرديه</t>
  </si>
  <si>
    <t>مايكل عبود</t>
  </si>
  <si>
    <t>ريشار</t>
  </si>
  <si>
    <t>الياس جرجس</t>
  </si>
  <si>
    <t>هبه درويش</t>
  </si>
  <si>
    <t>عتاب لباد</t>
  </si>
  <si>
    <t>مجد مشرقي</t>
  </si>
  <si>
    <t>وفاء الحسين</t>
  </si>
  <si>
    <t>عفراء المحمد</t>
  </si>
  <si>
    <t>بحريه</t>
  </si>
  <si>
    <t>سامي محرز</t>
  </si>
  <si>
    <t>براءه الخليل</t>
  </si>
  <si>
    <t>ملهم الصالح</t>
  </si>
  <si>
    <t>راميه البوشي</t>
  </si>
  <si>
    <t>ندى داؤد</t>
  </si>
  <si>
    <t>امنو</t>
  </si>
  <si>
    <t>علاء الصغير</t>
  </si>
  <si>
    <t>نسرين الشعراني</t>
  </si>
  <si>
    <t>علي زين</t>
  </si>
  <si>
    <t>محمد محفوض</t>
  </si>
  <si>
    <t>ادلينا</t>
  </si>
  <si>
    <t>رئام سلهب</t>
  </si>
  <si>
    <t>مالك عليا</t>
  </si>
  <si>
    <t>مسيره</t>
  </si>
  <si>
    <t>رشا جوهره</t>
  </si>
  <si>
    <t>عتوك</t>
  </si>
  <si>
    <t>رفاه الاسعد</t>
  </si>
  <si>
    <t>رهام السيجري</t>
  </si>
  <si>
    <t>رامي الحموي</t>
  </si>
  <si>
    <t>مروه الموسى</t>
  </si>
  <si>
    <t>اسامه اسعد</t>
  </si>
  <si>
    <t>سبا سليمان</t>
  </si>
  <si>
    <t>منال الحاج ابراهيم</t>
  </si>
  <si>
    <t>ريم خير بك</t>
  </si>
  <si>
    <t>ثريا محمد</t>
  </si>
  <si>
    <t>ايمان يوسف</t>
  </si>
  <si>
    <t>تيماء حيدر</t>
  </si>
  <si>
    <t>بشرى محمود</t>
  </si>
  <si>
    <t>ثريل</t>
  </si>
  <si>
    <t>لبنى عون</t>
  </si>
  <si>
    <t>فاطمه غانم</t>
  </si>
  <si>
    <t>لويس معماري</t>
  </si>
  <si>
    <t>روضه معماري</t>
  </si>
  <si>
    <t>رشا موسى</t>
  </si>
  <si>
    <t>مروى ابراهيم</t>
  </si>
  <si>
    <t>بشر ابو سيف</t>
  </si>
  <si>
    <t>شهرزاد بنشي</t>
  </si>
  <si>
    <t>احمد شهير</t>
  </si>
  <si>
    <t>هلال قلاب</t>
  </si>
  <si>
    <t>لجين سوسي</t>
  </si>
  <si>
    <t>عذاب علي</t>
  </si>
  <si>
    <t>عايده قرحيلي</t>
  </si>
  <si>
    <t>راما ياسين</t>
  </si>
  <si>
    <t>صفوان درويش</t>
  </si>
  <si>
    <t>نديم لايقه</t>
  </si>
  <si>
    <t>جلال داؤد</t>
  </si>
  <si>
    <t>نسيم عمران</t>
  </si>
  <si>
    <t>منار مياسه</t>
  </si>
  <si>
    <t>ميسم زيزفون</t>
  </si>
  <si>
    <t>رباب حسن</t>
  </si>
  <si>
    <t>دعد شميس</t>
  </si>
  <si>
    <t>زينب سلوم</t>
  </si>
  <si>
    <t>باسم الرحيه</t>
  </si>
  <si>
    <t>هنادي مرهج</t>
  </si>
  <si>
    <t>تغريد الجلاد</t>
  </si>
  <si>
    <t>رؤى ديب</t>
  </si>
  <si>
    <t>وسامه</t>
  </si>
  <si>
    <t>ربا باشا</t>
  </si>
  <si>
    <t>شيرين صقر</t>
  </si>
  <si>
    <t>مهند علي</t>
  </si>
  <si>
    <t>بديع حبيب</t>
  </si>
  <si>
    <t>عبد الحميد محمد</t>
  </si>
  <si>
    <t>رياض صالح</t>
  </si>
  <si>
    <t>اصف سلامه</t>
  </si>
  <si>
    <t>عبد الرحمن علوش</t>
  </si>
  <si>
    <t>لما محمد</t>
  </si>
  <si>
    <t>علا عبود</t>
  </si>
  <si>
    <t>ميس مخلوف</t>
  </si>
  <si>
    <t>عزام اسماعيل</t>
  </si>
  <si>
    <t>بشرى حويجي</t>
  </si>
  <si>
    <t>فريال مني</t>
  </si>
  <si>
    <t>لينا حمامه</t>
  </si>
  <si>
    <t>رامز فياض</t>
  </si>
  <si>
    <t>بشار يوسف</t>
  </si>
  <si>
    <t>هبه الكرم</t>
  </si>
  <si>
    <t>مرام فويتي</t>
  </si>
  <si>
    <t>دارين عيوش</t>
  </si>
  <si>
    <t>كليمه</t>
  </si>
  <si>
    <t>رنا سلطان</t>
  </si>
  <si>
    <t>نور جديد</t>
  </si>
  <si>
    <t>ناظمه</t>
  </si>
  <si>
    <t>سمر عكو</t>
  </si>
  <si>
    <t>صبا عز الدين</t>
  </si>
  <si>
    <t>رغوم</t>
  </si>
  <si>
    <t>حسام علوش</t>
  </si>
  <si>
    <t>وائل حفيان</t>
  </si>
  <si>
    <t>عامر بسيكي</t>
  </si>
  <si>
    <t>بتول حسينو</t>
  </si>
  <si>
    <t>شيندا تحلو</t>
  </si>
  <si>
    <t>سالي علي</t>
  </si>
  <si>
    <t>نغم عليا</t>
  </si>
  <si>
    <t>شحيده</t>
  </si>
  <si>
    <t>اريج علوان</t>
  </si>
  <si>
    <t>هديل البرجس</t>
  </si>
  <si>
    <t>فادي العبيد</t>
  </si>
  <si>
    <t>ناهد عياش</t>
  </si>
  <si>
    <t>محمد صفوت</t>
  </si>
  <si>
    <t>بدور الموسى</t>
  </si>
  <si>
    <t>مجدولين المصطفى</t>
  </si>
  <si>
    <t>عبد الهادي طارش</t>
  </si>
  <si>
    <t>لارا البشير</t>
  </si>
  <si>
    <t>محمود محمود</t>
  </si>
  <si>
    <t>وضاح حسين</t>
  </si>
  <si>
    <t>رزان قنيزح</t>
  </si>
  <si>
    <t>جبور</t>
  </si>
  <si>
    <t>اصف نيوف</t>
  </si>
  <si>
    <t>سلام عون</t>
  </si>
  <si>
    <t>علاء سليمان</t>
  </si>
  <si>
    <t>جمانه عبد الله</t>
  </si>
  <si>
    <t>عتاب خلوف</t>
  </si>
  <si>
    <t>هبه نحاس</t>
  </si>
  <si>
    <t>غنوه عمران</t>
  </si>
  <si>
    <t>ساره خدام</t>
  </si>
  <si>
    <t>وهيب بشير</t>
  </si>
  <si>
    <t>ابراهيم مرهج</t>
  </si>
  <si>
    <t>رولا هزيم</t>
  </si>
  <si>
    <t>واجود</t>
  </si>
  <si>
    <t>رامي خضره</t>
  </si>
  <si>
    <t>كريستين حسن</t>
  </si>
  <si>
    <t>فتون ضوا</t>
  </si>
  <si>
    <t>اسكندر عمران</t>
  </si>
  <si>
    <t>محمد خير الزعبي</t>
  </si>
  <si>
    <t>امل فلاحه</t>
  </si>
  <si>
    <t>شاهين الخليل</t>
  </si>
  <si>
    <t>ثامر الرفاعي</t>
  </si>
  <si>
    <t>مروه احمد</t>
  </si>
  <si>
    <t>مهند الحريدين</t>
  </si>
  <si>
    <t>احمد ابو جيش</t>
  </si>
  <si>
    <t>غزل الحريري</t>
  </si>
  <si>
    <t>سهام العقايله</t>
  </si>
  <si>
    <t>بشرى الريابي</t>
  </si>
  <si>
    <t>خالد النعسان</t>
  </si>
  <si>
    <t>حازم البشير</t>
  </si>
  <si>
    <t>قبس الجمعات</t>
  </si>
  <si>
    <t>نبال القطيش</t>
  </si>
  <si>
    <t>ميرفت الرحال</t>
  </si>
  <si>
    <t>عقله</t>
  </si>
  <si>
    <t>محمد العساوده</t>
  </si>
  <si>
    <t>زويا الحمد</t>
  </si>
  <si>
    <t>طارق الجرماني</t>
  </si>
  <si>
    <t>ليله</t>
  </si>
  <si>
    <t>فارس الشيباني</t>
  </si>
  <si>
    <t>ثناء نصر</t>
  </si>
  <si>
    <t>بندريه</t>
  </si>
  <si>
    <t>ميساء الحسين</t>
  </si>
  <si>
    <t>بتلا</t>
  </si>
  <si>
    <t>عماد خداج</t>
  </si>
  <si>
    <t>رنا عامر</t>
  </si>
  <si>
    <t>لورنس ابو علي</t>
  </si>
  <si>
    <t>رغده مرشد</t>
  </si>
  <si>
    <t>ياره الشوفي</t>
  </si>
  <si>
    <t>نور صبح</t>
  </si>
  <si>
    <t>ربا المتني</t>
  </si>
  <si>
    <t>ملك الخطيب</t>
  </si>
  <si>
    <t>معتصم شجاع</t>
  </si>
  <si>
    <t>ليان الجركس</t>
  </si>
  <si>
    <t>ايمن اباظه</t>
  </si>
  <si>
    <t>الهام عبد الرحمن</t>
  </si>
  <si>
    <t>الاء الديب</t>
  </si>
  <si>
    <t>حمد الطحان</t>
  </si>
  <si>
    <t>حسام الخرفان</t>
  </si>
  <si>
    <t>دينا عبد الكريم</t>
  </si>
  <si>
    <t>كوثر خليل</t>
  </si>
  <si>
    <t>ديالا الحسين</t>
  </si>
  <si>
    <t>رهام افنيخر</t>
  </si>
  <si>
    <t>خالد الفريج</t>
  </si>
  <si>
    <t>يامن محمد</t>
  </si>
  <si>
    <t>سامر الشرع</t>
  </si>
  <si>
    <t>زينب الابراهيم</t>
  </si>
  <si>
    <t>درزيه</t>
  </si>
  <si>
    <t>شرف الطحان</t>
  </si>
  <si>
    <t>وئام ديوب</t>
  </si>
  <si>
    <t>الاء قبسي</t>
  </si>
  <si>
    <t>محمود السودي</t>
  </si>
  <si>
    <t>الاء خشمان</t>
  </si>
  <si>
    <t>ثائره</t>
  </si>
  <si>
    <t>قصي زغموت</t>
  </si>
  <si>
    <t>يحيى الرفاعي</t>
  </si>
  <si>
    <t>دانا حميده</t>
  </si>
  <si>
    <t>رامي رحال</t>
  </si>
  <si>
    <t>فاديه صالح</t>
  </si>
  <si>
    <t>علام سليمان</t>
  </si>
  <si>
    <t>روفيده حمود</t>
  </si>
  <si>
    <t>لمى السعدي</t>
  </si>
  <si>
    <t>هديل الخياط</t>
  </si>
  <si>
    <t>باسل بلبيسي</t>
  </si>
  <si>
    <t>غدير</t>
  </si>
  <si>
    <t>زياد ابو بكر</t>
  </si>
  <si>
    <t>محمد عرابي</t>
  </si>
  <si>
    <t>مازن يوسف</t>
  </si>
  <si>
    <t>عمار حسين</t>
  </si>
  <si>
    <t>رهف موسى</t>
  </si>
  <si>
    <t>عمر احمد</t>
  </si>
  <si>
    <t>نور الدين الاسود</t>
  </si>
  <si>
    <t>سنا قعدان</t>
  </si>
  <si>
    <t>جرمانا</t>
  </si>
  <si>
    <t>سويداء</t>
  </si>
  <si>
    <t>قامشلي</t>
  </si>
  <si>
    <t>المالكية</t>
  </si>
  <si>
    <t>الجابريه</t>
  </si>
  <si>
    <t>الجواديه</t>
  </si>
  <si>
    <t>راس العين</t>
  </si>
  <si>
    <t>الفلسطينية السورية</t>
  </si>
  <si>
    <t>اللبنانية</t>
  </si>
  <si>
    <t>الأردنية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</si>
  <si>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</si>
  <si>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</si>
  <si>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</si>
  <si>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</si>
  <si>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</si>
  <si>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</si>
  <si>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</si>
  <si>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</si>
  <si>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</si>
  <si>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</si>
  <si>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</si>
  <si>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</si>
  <si>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</si>
  <si>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</si>
  <si>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</si>
  <si>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</si>
  <si>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</si>
  <si>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</si>
  <si>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 xml:space="preserve">ابراهيم </t>
  </si>
  <si>
    <t>ماري</t>
  </si>
  <si>
    <t>محمد هيثم</t>
  </si>
  <si>
    <t>فارس</t>
  </si>
  <si>
    <t>تغريد</t>
  </si>
  <si>
    <t>محمد امين</t>
  </si>
  <si>
    <t>امينة</t>
  </si>
  <si>
    <t>ياسر</t>
  </si>
  <si>
    <t>محمد ياسر</t>
  </si>
  <si>
    <t>جورجيت</t>
  </si>
  <si>
    <t>ثريا</t>
  </si>
  <si>
    <t>مجد مسلم</t>
  </si>
  <si>
    <t>سميرة</t>
  </si>
  <si>
    <t>عائشة</t>
  </si>
  <si>
    <t>غالب</t>
  </si>
  <si>
    <t>فلك</t>
  </si>
  <si>
    <t>اكرم</t>
  </si>
  <si>
    <t>نجاة</t>
  </si>
  <si>
    <t>هايل</t>
  </si>
  <si>
    <t>صبحي</t>
  </si>
  <si>
    <t>وائل العدس</t>
  </si>
  <si>
    <t>رابعه</t>
  </si>
  <si>
    <t>تمارا</t>
  </si>
  <si>
    <t>حاتم</t>
  </si>
  <si>
    <t>باسل قره كهيا</t>
  </si>
  <si>
    <t>عنايت</t>
  </si>
  <si>
    <t>نواف</t>
  </si>
  <si>
    <t>تمره</t>
  </si>
  <si>
    <t>نجاح</t>
  </si>
  <si>
    <t>اسعد</t>
  </si>
  <si>
    <t>حياة</t>
  </si>
  <si>
    <t>دريد حسون</t>
  </si>
  <si>
    <t>ايوب</t>
  </si>
  <si>
    <t>حسيبه</t>
  </si>
  <si>
    <t>ريمه</t>
  </si>
  <si>
    <t>سعيد</t>
  </si>
  <si>
    <t>سامر دهان</t>
  </si>
  <si>
    <t>محمد شاهر</t>
  </si>
  <si>
    <t>رئيفة</t>
  </si>
  <si>
    <t>سامر مغيزيل</t>
  </si>
  <si>
    <t>محمد سعيد</t>
  </si>
  <si>
    <t>اصف</t>
  </si>
  <si>
    <t>رشيد</t>
  </si>
  <si>
    <t>عبد الهادي الحرش</t>
  </si>
  <si>
    <t>اكرام</t>
  </si>
  <si>
    <t>محمد سليم</t>
  </si>
  <si>
    <t>علاء علبي</t>
  </si>
  <si>
    <t>محمد غسان</t>
  </si>
  <si>
    <t>احلام</t>
  </si>
  <si>
    <t>راتب</t>
  </si>
  <si>
    <t>منتهى</t>
  </si>
  <si>
    <t>محمد لطفي</t>
  </si>
  <si>
    <t>هاني</t>
  </si>
  <si>
    <t>محمد السلوم</t>
  </si>
  <si>
    <t>عبد الاله</t>
  </si>
  <si>
    <t>قاسم</t>
  </si>
  <si>
    <t>هنادي</t>
  </si>
  <si>
    <t>تاج الدين</t>
  </si>
  <si>
    <t>نسرين</t>
  </si>
  <si>
    <t>ميس يوسف</t>
  </si>
  <si>
    <t>كفاح</t>
  </si>
  <si>
    <t>هايل العلي</t>
  </si>
  <si>
    <t>اميمه</t>
  </si>
  <si>
    <t>رمضان</t>
  </si>
  <si>
    <t>جوزيف</t>
  </si>
  <si>
    <t>عبد السلام</t>
  </si>
  <si>
    <t>نوري</t>
  </si>
  <si>
    <t>لما</t>
  </si>
  <si>
    <t>يولا عثمان</t>
  </si>
  <si>
    <t>البتول علي</t>
  </si>
  <si>
    <t>امنه بري</t>
  </si>
  <si>
    <t>عبد الله محمد</t>
  </si>
  <si>
    <t>جوزه عمر</t>
  </si>
  <si>
    <t>نعيم</t>
  </si>
  <si>
    <t>رزق الله</t>
  </si>
  <si>
    <t>شمسه</t>
  </si>
  <si>
    <t>طلال</t>
  </si>
  <si>
    <t>احسان</t>
  </si>
  <si>
    <t>غازيه</t>
  </si>
  <si>
    <t>اعتدال</t>
  </si>
  <si>
    <t>اياد</t>
  </si>
  <si>
    <t>ماجده</t>
  </si>
  <si>
    <t>زيده</t>
  </si>
  <si>
    <t>انصاف</t>
  </si>
  <si>
    <t>رامز</t>
  </si>
  <si>
    <t>ماهر</t>
  </si>
  <si>
    <t>جوهينا</t>
  </si>
  <si>
    <t>خلدون</t>
  </si>
  <si>
    <t>رويده</t>
  </si>
  <si>
    <t>طارق</t>
  </si>
  <si>
    <t>انعام</t>
  </si>
  <si>
    <t>شوكت</t>
  </si>
  <si>
    <t>بثينه</t>
  </si>
  <si>
    <t>حمد</t>
  </si>
  <si>
    <t>شفيقه</t>
  </si>
  <si>
    <t>سميه</t>
  </si>
  <si>
    <t>فضل الله</t>
  </si>
  <si>
    <t>هبه ابو سعده</t>
  </si>
  <si>
    <t>نور مونس رضوان</t>
  </si>
  <si>
    <t>وسيم</t>
  </si>
  <si>
    <t>كرم غانم</t>
  </si>
  <si>
    <t>رماح</t>
  </si>
  <si>
    <t>نسرين عز الدين العقباني</t>
  </si>
  <si>
    <t>عبد الله السمعان</t>
  </si>
  <si>
    <t>زعيله</t>
  </si>
  <si>
    <t>ادهم</t>
  </si>
  <si>
    <t>رنا يزبك</t>
  </si>
  <si>
    <t>مياسه</t>
  </si>
  <si>
    <t>سليمان الشوفي</t>
  </si>
  <si>
    <t>مفيده</t>
  </si>
  <si>
    <t>سومر رزق</t>
  </si>
  <si>
    <t>سماح علوم</t>
  </si>
  <si>
    <t>منى علوم</t>
  </si>
  <si>
    <t>شذى البربور</t>
  </si>
  <si>
    <t>اسامه الاعور</t>
  </si>
  <si>
    <t>قصي طرابيه</t>
  </si>
  <si>
    <t>جنان</t>
  </si>
  <si>
    <t>طارق دنون</t>
  </si>
  <si>
    <t>ردينه العلي</t>
  </si>
  <si>
    <t>حسام</t>
  </si>
  <si>
    <t>غصينه العقباني</t>
  </si>
  <si>
    <t>شكريه</t>
  </si>
  <si>
    <t>هديل الشوفي</t>
  </si>
  <si>
    <t>هديل بحصاص</t>
  </si>
  <si>
    <t>محمد ابو ترابي</t>
  </si>
  <si>
    <t>دينا العسافين</t>
  </si>
  <si>
    <t>رشراش ابو احمد</t>
  </si>
  <si>
    <t>كايد</t>
  </si>
  <si>
    <t>مجد</t>
  </si>
  <si>
    <t>انوار خشيفه</t>
  </si>
  <si>
    <t>بيان</t>
  </si>
  <si>
    <t>دمعه</t>
  </si>
  <si>
    <t>مرح الشاهين</t>
  </si>
  <si>
    <t>كوثر السمعان</t>
  </si>
  <si>
    <t>ثنيه</t>
  </si>
  <si>
    <t>نغم السمان</t>
  </si>
  <si>
    <t>فضه</t>
  </si>
  <si>
    <t>سوار النجم</t>
  </si>
  <si>
    <t>منوه</t>
  </si>
  <si>
    <t>باسم</t>
  </si>
  <si>
    <t>نهاد الجرمقاني</t>
  </si>
  <si>
    <t>مدالله الدبيسي</t>
  </si>
  <si>
    <t>مادلين الشوفي</t>
  </si>
  <si>
    <t>نورس</t>
  </si>
  <si>
    <t>فيروز</t>
  </si>
  <si>
    <t>ناظم</t>
  </si>
  <si>
    <t>عامر</t>
  </si>
  <si>
    <t>فضل</t>
  </si>
  <si>
    <t>ناهيه</t>
  </si>
  <si>
    <t>عيده</t>
  </si>
  <si>
    <t>فايزه</t>
  </si>
  <si>
    <t>ساره مصطفى</t>
  </si>
  <si>
    <t>نوفل حسين</t>
  </si>
  <si>
    <t>لجين المحمد</t>
  </si>
  <si>
    <t>حمزه العلان</t>
  </si>
  <si>
    <t>نور هزيمه</t>
  </si>
  <si>
    <t>اميره شيخاني</t>
  </si>
  <si>
    <t>رجاء خلف</t>
  </si>
  <si>
    <t>مضر النهار</t>
  </si>
  <si>
    <t>ربيع اسماعيل</t>
  </si>
  <si>
    <t>دعاء فزاع</t>
  </si>
  <si>
    <t>بشره المحمود</t>
  </si>
  <si>
    <t>سمر الخمري</t>
  </si>
  <si>
    <t>بديع</t>
  </si>
  <si>
    <t>اريج سمور</t>
  </si>
  <si>
    <t>شومه</t>
  </si>
  <si>
    <t>اسراء العقله</t>
  </si>
  <si>
    <t>بسينه</t>
  </si>
  <si>
    <t>دانيه الدعاس</t>
  </si>
  <si>
    <t>مرح العلي</t>
  </si>
  <si>
    <t>نور الدرويش</t>
  </si>
  <si>
    <t>رهام المحمد</t>
  </si>
  <si>
    <t>تغريد الجلالي</t>
  </si>
  <si>
    <t>حسين مرعي حسن</t>
  </si>
  <si>
    <t>غياث</t>
  </si>
  <si>
    <t>رولا</t>
  </si>
  <si>
    <t>حلوه</t>
  </si>
  <si>
    <t>ديما سلعت العقباني</t>
  </si>
  <si>
    <t>وائيل</t>
  </si>
  <si>
    <t>خزامى</t>
  </si>
  <si>
    <t>حسنا</t>
  </si>
  <si>
    <t>وحيده</t>
  </si>
  <si>
    <t>وفيقه</t>
  </si>
  <si>
    <t>رنيم سليمان</t>
  </si>
  <si>
    <t>هاشم</t>
  </si>
  <si>
    <t>كريم</t>
  </si>
  <si>
    <t>بدور السوسي</t>
  </si>
  <si>
    <t>رامي احمد</t>
  </si>
  <si>
    <t>امنه اسعد</t>
  </si>
  <si>
    <t>اباء صالح</t>
  </si>
  <si>
    <t>جهيدا</t>
  </si>
  <si>
    <t>مي شاهين</t>
  </si>
  <si>
    <t>ميليا</t>
  </si>
  <si>
    <t>لينا خضوره</t>
  </si>
  <si>
    <t>اسماء ياسين</t>
  </si>
  <si>
    <t>هزار محمد</t>
  </si>
  <si>
    <t>ميس الريم شحرور</t>
  </si>
  <si>
    <t>لبنى صالح</t>
  </si>
  <si>
    <t>بشرى سعيد</t>
  </si>
  <si>
    <t>ماري مبارك</t>
  </si>
  <si>
    <t>جعفر عيد</t>
  </si>
  <si>
    <t>صبا</t>
  </si>
  <si>
    <t>وسام شحاده</t>
  </si>
  <si>
    <t>حسين ميا</t>
  </si>
  <si>
    <t>لانا اسمندر</t>
  </si>
  <si>
    <t>خضر سليمان</t>
  </si>
  <si>
    <t>مرح ياسين</t>
  </si>
  <si>
    <t>راما اسعد</t>
  </si>
  <si>
    <t>عمار بدران</t>
  </si>
  <si>
    <t>جوى ملوك</t>
  </si>
  <si>
    <t>نرجس غانم</t>
  </si>
  <si>
    <t>مكزون</t>
  </si>
  <si>
    <t>اسيا</t>
  </si>
  <si>
    <t>مالك</t>
  </si>
  <si>
    <t>فدوى</t>
  </si>
  <si>
    <t>أحمد</t>
  </si>
  <si>
    <t>عبد المنعم</t>
  </si>
  <si>
    <t>ورده</t>
  </si>
  <si>
    <t>أمل</t>
  </si>
  <si>
    <t>ليليان خربوط</t>
  </si>
  <si>
    <t>نجاح الشلح</t>
  </si>
  <si>
    <t>محمد طلال</t>
  </si>
  <si>
    <t>احمد الابراهيم</t>
  </si>
  <si>
    <t>نور عبد الله</t>
  </si>
  <si>
    <t>عبد الهادي حامدي</t>
  </si>
  <si>
    <t>موسى طالب</t>
  </si>
  <si>
    <t>محمد باقر</t>
  </si>
  <si>
    <t>حسين الشيخ</t>
  </si>
  <si>
    <t>صادق</t>
  </si>
  <si>
    <t>حجازيه</t>
  </si>
  <si>
    <t>نورمان الحسين</t>
  </si>
  <si>
    <t>لينا نموزي</t>
  </si>
  <si>
    <t>جمعه</t>
  </si>
  <si>
    <t>اسما</t>
  </si>
  <si>
    <t>افين محمد</t>
  </si>
  <si>
    <t>لمعان</t>
  </si>
  <si>
    <t>نورهان حبورشيد</t>
  </si>
  <si>
    <t>غيداء</t>
  </si>
  <si>
    <t>محمد خير الحمزه</t>
  </si>
  <si>
    <t>الاء حجي عبد</t>
  </si>
  <si>
    <t>فاديه حسن حمدي</t>
  </si>
  <si>
    <t>ايهاب كزاره</t>
  </si>
  <si>
    <t>عزه يوسف</t>
  </si>
  <si>
    <t>صايل</t>
  </si>
  <si>
    <t>زين زين</t>
  </si>
  <si>
    <t>اماني عترو</t>
  </si>
  <si>
    <t>ذكريات الحاج عمر</t>
  </si>
  <si>
    <t>نور الشرقي</t>
  </si>
  <si>
    <t>سهام محمد</t>
  </si>
  <si>
    <t>ايمان الفرخ</t>
  </si>
  <si>
    <t>امل سيدو</t>
  </si>
  <si>
    <t>سيدو</t>
  </si>
  <si>
    <t>لميس مسعود</t>
  </si>
  <si>
    <t>هويدا</t>
  </si>
  <si>
    <t>اروى</t>
  </si>
  <si>
    <t>سهيلا</t>
  </si>
  <si>
    <t>هلال</t>
  </si>
  <si>
    <t>وارد</t>
  </si>
  <si>
    <t>محمد بدر كوجان</t>
  </si>
  <si>
    <t>محمد خضر</t>
  </si>
  <si>
    <t>سها</t>
  </si>
  <si>
    <t>نادر فرحه</t>
  </si>
  <si>
    <t>بشاره</t>
  </si>
  <si>
    <t>ايباء حسن</t>
  </si>
  <si>
    <t>فهيده</t>
  </si>
  <si>
    <t>ناريماس</t>
  </si>
  <si>
    <t>محمد يامن اسماعيل</t>
  </si>
  <si>
    <t>هديل القطريب</t>
  </si>
  <si>
    <t>شاه</t>
  </si>
  <si>
    <t>مجدولين سليمان</t>
  </si>
  <si>
    <t>قصي درويش</t>
  </si>
  <si>
    <t>خضور</t>
  </si>
  <si>
    <t>هبه حسين</t>
  </si>
  <si>
    <t>تماضر</t>
  </si>
  <si>
    <t>تمينه</t>
  </si>
  <si>
    <t>زين سالم</t>
  </si>
  <si>
    <t>اهداب</t>
  </si>
  <si>
    <t>هديل حسين</t>
  </si>
  <si>
    <t>لارا الحلو</t>
  </si>
  <si>
    <t>كفا</t>
  </si>
  <si>
    <t>بشرى الاسعد</t>
  </si>
  <si>
    <t>خانم</t>
  </si>
  <si>
    <t>روان عتيق</t>
  </si>
  <si>
    <t>لين فطوم</t>
  </si>
  <si>
    <t>كرم محفوض</t>
  </si>
  <si>
    <t>لينا السكاف</t>
  </si>
  <si>
    <t>تيماء العلي الحبيب</t>
  </si>
  <si>
    <t>نسرين فندي</t>
  </si>
  <si>
    <t>ابو القاسم محمد طاها</t>
  </si>
  <si>
    <t>رهف سقر</t>
  </si>
  <si>
    <t>تمام حسين</t>
  </si>
  <si>
    <t>محمد سعد</t>
  </si>
  <si>
    <t>ايناس ابراهيم</t>
  </si>
  <si>
    <t>شذا وسوف</t>
  </si>
  <si>
    <t>ريهام ابراهيم</t>
  </si>
  <si>
    <t>فدوى ابراهيم</t>
  </si>
  <si>
    <t>هند حسن</t>
  </si>
  <si>
    <t>مراكز</t>
  </si>
  <si>
    <t>نور جوخدار</t>
  </si>
  <si>
    <t>هبا عيسى</t>
  </si>
  <si>
    <t>مونا</t>
  </si>
  <si>
    <t>ميسون علي</t>
  </si>
  <si>
    <t>محمد سالم التركماني</t>
  </si>
  <si>
    <t>فطمه</t>
  </si>
  <si>
    <t>رانيه بيطار</t>
  </si>
  <si>
    <t>احمد قحف</t>
  </si>
  <si>
    <t>فاطمه العلي</t>
  </si>
  <si>
    <t>خالد بيرقدار</t>
  </si>
  <si>
    <t>يارا عضوم</t>
  </si>
  <si>
    <t>لينا فرح</t>
  </si>
  <si>
    <t>فرح</t>
  </si>
  <si>
    <t>مي نهري</t>
  </si>
  <si>
    <t>سيمون ابراهيم</t>
  </si>
  <si>
    <t>اريج مشرقي</t>
  </si>
  <si>
    <t>بسيمه عبود ديوب</t>
  </si>
  <si>
    <t>يسار</t>
  </si>
  <si>
    <t>رنا دنبر</t>
  </si>
  <si>
    <t>جوزل غربي</t>
  </si>
  <si>
    <t>كتور</t>
  </si>
  <si>
    <t>سماهر فياض</t>
  </si>
  <si>
    <t>بسيم</t>
  </si>
  <si>
    <t>مريم بلول</t>
  </si>
  <si>
    <t>كمال الدين</t>
  </si>
  <si>
    <t>لانا الجنيات</t>
  </si>
  <si>
    <t>هنا</t>
  </si>
  <si>
    <t>يعرب</t>
  </si>
  <si>
    <t>انس المقداد</t>
  </si>
  <si>
    <t>ريم الجاموس</t>
  </si>
  <si>
    <t>فاطمه الحربات</t>
  </si>
  <si>
    <t>فكتوريا</t>
  </si>
  <si>
    <t>نور الديري</t>
  </si>
  <si>
    <t>اسراء فروخ</t>
  </si>
  <si>
    <t>محمد صهيب الصلخدي</t>
  </si>
  <si>
    <t>عباده محمد</t>
  </si>
  <si>
    <t>رانيه الحمدان</t>
  </si>
  <si>
    <t>اسيا الجوابره</t>
  </si>
  <si>
    <t>هليل</t>
  </si>
  <si>
    <t>عبد الرؤوف</t>
  </si>
  <si>
    <t>نيرمين البيطار</t>
  </si>
  <si>
    <t>غفران العقله</t>
  </si>
  <si>
    <t>نور الدين السبسبي</t>
  </si>
  <si>
    <t>محمد زياد</t>
  </si>
  <si>
    <t>شيرين</t>
  </si>
  <si>
    <t>ناهد</t>
  </si>
  <si>
    <t>ضياء الدين</t>
  </si>
  <si>
    <t>محمد منصور</t>
  </si>
  <si>
    <t>محمد هشام</t>
  </si>
  <si>
    <t>غاليه</t>
  </si>
  <si>
    <t>محمد رضوان</t>
  </si>
  <si>
    <t>محمد رفيق</t>
  </si>
  <si>
    <t>اماني</t>
  </si>
  <si>
    <t>رؤى</t>
  </si>
  <si>
    <t>محمد طارق</t>
  </si>
  <si>
    <t>دانيه</t>
  </si>
  <si>
    <t>ميرفانا بوظان</t>
  </si>
  <si>
    <t>بلال محمد</t>
  </si>
  <si>
    <t>ربى مارديني</t>
  </si>
  <si>
    <t>فيروز الهندي</t>
  </si>
  <si>
    <t>ريما حلمي</t>
  </si>
  <si>
    <t>نور العيطه</t>
  </si>
  <si>
    <t>رغد الحمراوي</t>
  </si>
  <si>
    <t>رياح</t>
  </si>
  <si>
    <t>نسرين الخوام</t>
  </si>
  <si>
    <t>هدايه</t>
  </si>
  <si>
    <t>جوليانا المسعد</t>
  </si>
  <si>
    <t>رمزا</t>
  </si>
  <si>
    <t>ايه الفارس</t>
  </si>
  <si>
    <t>احمد الاشقر</t>
  </si>
  <si>
    <t>ايناس</t>
  </si>
  <si>
    <t>دايانا مرتضى</t>
  </si>
  <si>
    <t>ليلى الدهان</t>
  </si>
  <si>
    <t>عبير الخياط</t>
  </si>
  <si>
    <t>علي ماهر</t>
  </si>
  <si>
    <t>ملهم الجمال</t>
  </si>
  <si>
    <t>انطوانيت جزاره</t>
  </si>
  <si>
    <t>كلوديت</t>
  </si>
  <si>
    <t>نازك الشامي</t>
  </si>
  <si>
    <t>ساره فضه</t>
  </si>
  <si>
    <t>هبه زين العابدين</t>
  </si>
  <si>
    <t>هديل روميه</t>
  </si>
  <si>
    <t>حنان عاتكه</t>
  </si>
  <si>
    <t>هناء العلبي</t>
  </si>
  <si>
    <t>يوسف عياد</t>
  </si>
  <si>
    <t>نور البهلول</t>
  </si>
  <si>
    <t>محمد لؤي</t>
  </si>
  <si>
    <t>وسيم طعمه</t>
  </si>
  <si>
    <t>حسن درويش</t>
  </si>
  <si>
    <t>وداد شيخ جبر</t>
  </si>
  <si>
    <t>نرمين</t>
  </si>
  <si>
    <t>رند الهندي</t>
  </si>
  <si>
    <t>شروق الملا</t>
  </si>
  <si>
    <t>نور الكوجك</t>
  </si>
  <si>
    <t>خوله المغربي</t>
  </si>
  <si>
    <t>احمد زملوط</t>
  </si>
  <si>
    <t>مريم عابوره</t>
  </si>
  <si>
    <t>امان البيروتي</t>
  </si>
  <si>
    <t>مرح خليل</t>
  </si>
  <si>
    <t>دعاء السيده</t>
  </si>
  <si>
    <t>محمد عمار مهايني</t>
  </si>
  <si>
    <t>لمه</t>
  </si>
  <si>
    <t>لانا سكريه</t>
  </si>
  <si>
    <t>هبه العلبي</t>
  </si>
  <si>
    <t>هيلدا نايله</t>
  </si>
  <si>
    <t>ياسين شرفي</t>
  </si>
  <si>
    <t>سيلين البوارشي</t>
  </si>
  <si>
    <t>راما دللول</t>
  </si>
  <si>
    <t>الاء المصري</t>
  </si>
  <si>
    <t>ريمان</t>
  </si>
  <si>
    <t>ضحى طباخه</t>
  </si>
  <si>
    <t>ملك الشنواني</t>
  </si>
  <si>
    <t>هبه الملاح</t>
  </si>
  <si>
    <t>ساره الحفار</t>
  </si>
  <si>
    <t>جيهان غنطوس</t>
  </si>
  <si>
    <t>ايسر</t>
  </si>
  <si>
    <t>وسيم السخله</t>
  </si>
  <si>
    <t>حنان مراد</t>
  </si>
  <si>
    <t>ايناس كريم</t>
  </si>
  <si>
    <t>علاء شاهين</t>
  </si>
  <si>
    <t>راما بشناق</t>
  </si>
  <si>
    <t>ابراهيم غنام</t>
  </si>
  <si>
    <t>غفران علاء الدين</t>
  </si>
  <si>
    <t>رائده زليخه</t>
  </si>
  <si>
    <t>راميا الصوري</t>
  </si>
  <si>
    <t>امير الرهونجي</t>
  </si>
  <si>
    <t>رامه ناعمه</t>
  </si>
  <si>
    <t>محمد خانم</t>
  </si>
  <si>
    <t>رهف خليفه</t>
  </si>
  <si>
    <t>الاء اليماني</t>
  </si>
  <si>
    <t>احمد المزور</t>
  </si>
  <si>
    <t>محمد الخضري</t>
  </si>
  <si>
    <t>يسرا نضر</t>
  </si>
  <si>
    <t>اماني توتونجي الكلاس</t>
  </si>
  <si>
    <t>رنيم صندوق</t>
  </si>
  <si>
    <t>فاطمه صندوق</t>
  </si>
  <si>
    <t>نور الهدى معاني</t>
  </si>
  <si>
    <t>كريستل نونه</t>
  </si>
  <si>
    <t>ريتا</t>
  </si>
  <si>
    <t>مهند الجابر</t>
  </si>
  <si>
    <t>هبه عيطه</t>
  </si>
  <si>
    <t>المى حيدر</t>
  </si>
  <si>
    <t>محمد زلزله</t>
  </si>
  <si>
    <t>لجين قاسو</t>
  </si>
  <si>
    <t>غنى متيني</t>
  </si>
  <si>
    <t>عبله</t>
  </si>
  <si>
    <t>رنيم دبا</t>
  </si>
  <si>
    <t>نجلاء</t>
  </si>
  <si>
    <t>غنى دلعو</t>
  </si>
  <si>
    <t>دعاء الزنبق</t>
  </si>
  <si>
    <t>ملاك خطاب</t>
  </si>
  <si>
    <t>الاء عبد العزيز</t>
  </si>
  <si>
    <t>هدايت</t>
  </si>
  <si>
    <t xml:space="preserve">نور الهدى </t>
  </si>
  <si>
    <t>اماني ادلبي</t>
  </si>
  <si>
    <t>علا حورانيه</t>
  </si>
  <si>
    <t>اماني عطايا</t>
  </si>
  <si>
    <t>فرح عطفه</t>
  </si>
  <si>
    <t>محمد امير</t>
  </si>
  <si>
    <t>مايا الشريف</t>
  </si>
  <si>
    <t>محمد نورس</t>
  </si>
  <si>
    <t>قمر الشويكي</t>
  </si>
  <si>
    <t>نور دركزوني</t>
  </si>
  <si>
    <t>ايناس طحينه</t>
  </si>
  <si>
    <t>الاء القصار</t>
  </si>
  <si>
    <t>بتول الخطيب</t>
  </si>
  <si>
    <t>محمد جلال</t>
  </si>
  <si>
    <t>منال الشعار</t>
  </si>
  <si>
    <t>يمنى خادم السروجي</t>
  </si>
  <si>
    <t>صفا حسب الله</t>
  </si>
  <si>
    <t>جوليا تسابحجي</t>
  </si>
  <si>
    <t>ابي</t>
  </si>
  <si>
    <t>ديانا شبابيبي</t>
  </si>
  <si>
    <t>محمد ضياء الدين</t>
  </si>
  <si>
    <t>احلام حمدوني</t>
  </si>
  <si>
    <t>محمد يزن الدردري</t>
  </si>
  <si>
    <t>حيدر زهره</t>
  </si>
  <si>
    <t>زهراء روماني</t>
  </si>
  <si>
    <t>منار</t>
  </si>
  <si>
    <t>دعاء حميدو</t>
  </si>
  <si>
    <t>مرشد</t>
  </si>
  <si>
    <t>رشا هديها</t>
  </si>
  <si>
    <t>ندى الجباصيني</t>
  </si>
  <si>
    <t>ايناس ناصيف</t>
  </si>
  <si>
    <t>عبير عزام</t>
  </si>
  <si>
    <t>علي رضا كرمنشاهي</t>
  </si>
  <si>
    <t>لينا الدبس</t>
  </si>
  <si>
    <t>هيا الهزاع الحمد</t>
  </si>
  <si>
    <t>وفاء هزاع</t>
  </si>
  <si>
    <t>ملك عبيد الوكاع</t>
  </si>
  <si>
    <t>قرطبه</t>
  </si>
  <si>
    <t>احمد العبود</t>
  </si>
  <si>
    <t>كارولين</t>
  </si>
  <si>
    <t>خليل بشبش</t>
  </si>
  <si>
    <t>فراس شمو</t>
  </si>
  <si>
    <t>دعاء دغا</t>
  </si>
  <si>
    <t>هلا سرور</t>
  </si>
  <si>
    <t>مرح شاهين</t>
  </si>
  <si>
    <t>ساندرا الحداد</t>
  </si>
  <si>
    <t>رهف شرف الدين</t>
  </si>
  <si>
    <t>ريدان</t>
  </si>
  <si>
    <t>شام بلان</t>
  </si>
  <si>
    <t>محمود عمر</t>
  </si>
  <si>
    <t>امنه هلال</t>
  </si>
  <si>
    <t>سانتا ثابت</t>
  </si>
  <si>
    <t>بيان شمعه</t>
  </si>
  <si>
    <t>كاتيا الراعي</t>
  </si>
  <si>
    <t>هبه الباشا</t>
  </si>
  <si>
    <t>يامن القيروط</t>
  </si>
  <si>
    <t>قصي التل</t>
  </si>
  <si>
    <t>جميله حبيب</t>
  </si>
  <si>
    <t>لميس علي</t>
  </si>
  <si>
    <t>فاطمه غباش</t>
  </si>
  <si>
    <t>هشام المصري</t>
  </si>
  <si>
    <t>نور عبيد</t>
  </si>
  <si>
    <t>رمزي</t>
  </si>
  <si>
    <t>تامر دبور</t>
  </si>
  <si>
    <t>رؤى دبور</t>
  </si>
  <si>
    <t>شحاده السيد احمد</t>
  </si>
  <si>
    <t>هبه سعد</t>
  </si>
  <si>
    <t>ناصر سكر</t>
  </si>
  <si>
    <t>اريج الوسوف</t>
  </si>
  <si>
    <t>وداد رحمه</t>
  </si>
  <si>
    <t>رنين طري</t>
  </si>
  <si>
    <t>ماجد الحاحي</t>
  </si>
  <si>
    <t>رامونا بغدان</t>
  </si>
  <si>
    <t>رشا اللبان</t>
  </si>
  <si>
    <t>حنين دبوس</t>
  </si>
  <si>
    <t>رهف داود</t>
  </si>
  <si>
    <t>زهيره الدكاك</t>
  </si>
  <si>
    <t>نادين نادين شيخ</t>
  </si>
  <si>
    <t>انتصار عطيه</t>
  </si>
  <si>
    <t>محمد ابراهيم</t>
  </si>
  <si>
    <t>محمد عجاج</t>
  </si>
  <si>
    <t>مارينا منصور</t>
  </si>
  <si>
    <t>فيلما</t>
  </si>
  <si>
    <t>علي حسون</t>
  </si>
  <si>
    <t>حسيبى</t>
  </si>
  <si>
    <t>رشا حمصي</t>
  </si>
  <si>
    <t>اليا</t>
  </si>
  <si>
    <t>هلا البوشي</t>
  </si>
  <si>
    <t>عامر بركيل</t>
  </si>
  <si>
    <t>ردينه البيطار</t>
  </si>
  <si>
    <t>خديجه باكير</t>
  </si>
  <si>
    <t>العنود موسى حسن</t>
  </si>
  <si>
    <t>ريما طالب</t>
  </si>
  <si>
    <t>اياد القاضي</t>
  </si>
  <si>
    <t>احمد مزاحم</t>
  </si>
  <si>
    <t>سوسن مزاحم الغبره</t>
  </si>
  <si>
    <t>ايه العمري</t>
  </si>
  <si>
    <t>ماهره</t>
  </si>
  <si>
    <t>فرح درويش</t>
  </si>
  <si>
    <t>امام</t>
  </si>
  <si>
    <t>منيره العبار</t>
  </si>
  <si>
    <t>لما خليل</t>
  </si>
  <si>
    <t>وئام عروق</t>
  </si>
  <si>
    <t>فاطمه زيتون</t>
  </si>
  <si>
    <t>فراس ريمان</t>
  </si>
  <si>
    <t>فاطمه الدخيل</t>
  </si>
  <si>
    <t>رشا فليطي</t>
  </si>
  <si>
    <t>رونزا قسام</t>
  </si>
  <si>
    <t>مي عليوي</t>
  </si>
  <si>
    <t>وئام عرموش</t>
  </si>
  <si>
    <t>غياث ويحا</t>
  </si>
  <si>
    <t>كوكب قصيص</t>
  </si>
  <si>
    <t>جواد</t>
  </si>
  <si>
    <t>مها شنور</t>
  </si>
  <si>
    <t>رامه سيف الدين</t>
  </si>
  <si>
    <t>رائده الشمالي</t>
  </si>
  <si>
    <t>احمد الشيخ</t>
  </si>
  <si>
    <t>امينه خليفه</t>
  </si>
  <si>
    <t>منى الحلاق</t>
  </si>
  <si>
    <t>عبير المرعي</t>
  </si>
  <si>
    <t>راما الغوش</t>
  </si>
  <si>
    <t>جوزفين التلي</t>
  </si>
  <si>
    <t>حفيظ</t>
  </si>
  <si>
    <t>سهير اسماعيل</t>
  </si>
  <si>
    <t>احمد رضا عمار</t>
  </si>
  <si>
    <t>ربا عبود</t>
  </si>
  <si>
    <t>ماريا عيسى</t>
  </si>
  <si>
    <t>لين يوسف</t>
  </si>
  <si>
    <t>رابيا</t>
  </si>
  <si>
    <t>ربيع شهلا</t>
  </si>
  <si>
    <t>فدوه علي</t>
  </si>
  <si>
    <t>حسن فخور</t>
  </si>
  <si>
    <t>ساره سلمان</t>
  </si>
  <si>
    <t>عزام برادعي</t>
  </si>
  <si>
    <t>محمد عبد السلام</t>
  </si>
  <si>
    <t>ولاء صالح</t>
  </si>
  <si>
    <t>غصون درويش</t>
  </si>
  <si>
    <t>عميد</t>
  </si>
  <si>
    <t>عروه ميهوب</t>
  </si>
  <si>
    <t>زين عثمان</t>
  </si>
  <si>
    <t>فدوى طوقان</t>
  </si>
  <si>
    <t>ايه خليل</t>
  </si>
  <si>
    <t>اماني سليمان</t>
  </si>
  <si>
    <t>ملاذ سليمان</t>
  </si>
  <si>
    <t>رهف ايوب</t>
  </si>
  <si>
    <t>ايمن حمود</t>
  </si>
  <si>
    <t>اليزابيت</t>
  </si>
  <si>
    <t>ليال ابراهيم</t>
  </si>
  <si>
    <t>يارا عطيه</t>
  </si>
  <si>
    <t>لميس سليمان</t>
  </si>
  <si>
    <t>امان قداح</t>
  </si>
  <si>
    <t>ليلاس قاعاتي</t>
  </si>
  <si>
    <t>صفاء موسى</t>
  </si>
  <si>
    <t>فاتن المصري</t>
  </si>
  <si>
    <t>شكري سليمان</t>
  </si>
  <si>
    <t>براء ابو سرور</t>
  </si>
  <si>
    <t>نجلاء الخضراء</t>
  </si>
  <si>
    <t>يزن البنا</t>
  </si>
  <si>
    <t>خلود الناصر</t>
  </si>
  <si>
    <t>مجد اللمداني</t>
  </si>
  <si>
    <t>انس سويد</t>
  </si>
  <si>
    <t>بيلسان عجاوي</t>
  </si>
  <si>
    <t>يارا فريج</t>
  </si>
  <si>
    <t>صالح النهار</t>
  </si>
  <si>
    <t>خاتون</t>
  </si>
  <si>
    <t>سهام البجيرمي</t>
  </si>
  <si>
    <t>مروه رحال</t>
  </si>
  <si>
    <t>ساره محمد</t>
  </si>
  <si>
    <t>محمد الشامي</t>
  </si>
  <si>
    <t>عمشه</t>
  </si>
  <si>
    <t>هبة برهوم</t>
  </si>
  <si>
    <t xml:space="preserve">لطفي </t>
  </si>
  <si>
    <t>اناس هناوي</t>
  </si>
  <si>
    <t>فصيحة</t>
  </si>
  <si>
    <t>رولا سلوم</t>
  </si>
  <si>
    <t>كلود</t>
  </si>
  <si>
    <t xml:space="preserve">محمد غسان </t>
  </si>
  <si>
    <t xml:space="preserve">احلام </t>
  </si>
  <si>
    <t>نشيده</t>
  </si>
  <si>
    <t>مازن فندي</t>
  </si>
  <si>
    <t xml:space="preserve">حسن </t>
  </si>
  <si>
    <t>يارا عباس</t>
  </si>
  <si>
    <t xml:space="preserve">نهاد </t>
  </si>
  <si>
    <t>المعبدة</t>
  </si>
  <si>
    <t>رر1</t>
  </si>
  <si>
    <t>زهرة</t>
  </si>
  <si>
    <t>إرسال ملف الإستمارة (Excel ) عبر البريد الإلكتروني إلى العنوان التالي :
med.ol@hotmail.com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</si>
  <si>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الإعلام - الطابق الثالثة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</si>
  <si>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شرعي</t>
  </si>
  <si>
    <t>فصل أول 2018-2019</t>
  </si>
  <si>
    <t>فصل ثاني 2018-2019</t>
  </si>
  <si>
    <t>فصل أول 2019-2020</t>
  </si>
  <si>
    <t>منقطع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</si>
  <si>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</si>
  <si>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</si>
  <si>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</si>
  <si>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</si>
  <si>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</si>
  <si>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</si>
  <si>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</si>
  <si>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</si>
  <si>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ملاحظة: رسم كل فصل انقطاع /15000ل.س/</t>
  </si>
  <si>
    <t>الفصل الثاني 2018-2019</t>
  </si>
  <si>
    <t>الفصول التي انقطع فيها عن التسجيل وسدد رسومها</t>
  </si>
  <si>
    <t>مصياف</t>
  </si>
  <si>
    <t>1/3/19856</t>
  </si>
  <si>
    <t>شام</t>
  </si>
  <si>
    <t>جبلة</t>
  </si>
  <si>
    <t>يبرود</t>
  </si>
  <si>
    <t>الكويت</t>
  </si>
  <si>
    <t>عرنه</t>
  </si>
  <si>
    <t>ام ولد</t>
  </si>
  <si>
    <t>فريتان</t>
  </si>
  <si>
    <t>السعودية</t>
  </si>
  <si>
    <t>مخيم اليرموك</t>
  </si>
  <si>
    <t>شهبا</t>
  </si>
  <si>
    <t>حماه</t>
  </si>
  <si>
    <t>ربعو</t>
  </si>
  <si>
    <t>معضمية</t>
  </si>
  <si>
    <t>ابو الظهور</t>
  </si>
  <si>
    <t>قطيفه</t>
  </si>
  <si>
    <t>صافيتا</t>
  </si>
  <si>
    <t>معره</t>
  </si>
  <si>
    <t>داعل</t>
  </si>
  <si>
    <t>جبله الجامع</t>
  </si>
  <si>
    <t>الزبداني</t>
  </si>
  <si>
    <t>مسحره</t>
  </si>
  <si>
    <t xml:space="preserve">صحنايا </t>
  </si>
  <si>
    <t>دوما</t>
  </si>
  <si>
    <t>صحنايا</t>
  </si>
  <si>
    <t>سلمية</t>
  </si>
  <si>
    <t>كودنه</t>
  </si>
  <si>
    <t>محكان</t>
  </si>
  <si>
    <t>الصنمين</t>
  </si>
  <si>
    <t>تسيل</t>
  </si>
  <si>
    <t>يرموك</t>
  </si>
  <si>
    <t>الحجر الاسود</t>
  </si>
  <si>
    <t>تلعبايا</t>
  </si>
  <si>
    <t>قدسيا</t>
  </si>
  <si>
    <t>جبله</t>
  </si>
  <si>
    <t>السويداء عرمان</t>
  </si>
  <si>
    <t>بانياس</t>
  </si>
  <si>
    <t>قطيفة</t>
  </si>
  <si>
    <t>اللاذقيه</t>
  </si>
  <si>
    <t>مشفى درعا</t>
  </si>
  <si>
    <t>جيرود</t>
  </si>
  <si>
    <t>القرداحة</t>
  </si>
  <si>
    <t>بصرى الشام</t>
  </si>
  <si>
    <t>التل</t>
  </si>
  <si>
    <t>زاما</t>
  </si>
  <si>
    <t>الخلالة</t>
  </si>
  <si>
    <t>قنينص</t>
  </si>
  <si>
    <t>زلخك</t>
  </si>
  <si>
    <t>برشين</t>
  </si>
  <si>
    <t>القرداحه</t>
  </si>
  <si>
    <t>سنكري قبلي</t>
  </si>
  <si>
    <t>شق</t>
  </si>
  <si>
    <t xml:space="preserve">حلب </t>
  </si>
  <si>
    <t>اليرموك</t>
  </si>
  <si>
    <t>جده</t>
  </si>
  <si>
    <t>ديرالزور</t>
  </si>
  <si>
    <t>السيدة زينب</t>
  </si>
  <si>
    <t>محيميدة</t>
  </si>
  <si>
    <t>الرياض</t>
  </si>
  <si>
    <t>كويت</t>
  </si>
  <si>
    <t>نوى</t>
  </si>
  <si>
    <t>تلدره</t>
  </si>
  <si>
    <t>منين</t>
  </si>
  <si>
    <t>سقبا</t>
  </si>
  <si>
    <t>العين</t>
  </si>
  <si>
    <t>حائل</t>
  </si>
  <si>
    <t>مشقيتا</t>
  </si>
  <si>
    <t>بكسا</t>
  </si>
  <si>
    <t>قطنا</t>
  </si>
  <si>
    <t>صلخد</t>
  </si>
  <si>
    <t>ابو ظبي</t>
  </si>
  <si>
    <t>الجزائر</t>
  </si>
  <si>
    <t>محمبل</t>
  </si>
  <si>
    <t>تلبيسة</t>
  </si>
  <si>
    <t>حنجور</t>
  </si>
  <si>
    <t>اسليم</t>
  </si>
  <si>
    <t>جباب</t>
  </si>
  <si>
    <t>ميادين</t>
  </si>
  <si>
    <t>ناصريه</t>
  </si>
  <si>
    <t>المولد</t>
  </si>
  <si>
    <t>كفربطنا</t>
  </si>
  <si>
    <t xml:space="preserve">طرطوس </t>
  </si>
  <si>
    <t xml:space="preserve">دوير رسلان </t>
  </si>
  <si>
    <t>الرقمة</t>
  </si>
  <si>
    <t>قبر الست</t>
  </si>
  <si>
    <t>حرستا</t>
  </si>
  <si>
    <t>محسنلي</t>
  </si>
  <si>
    <t>الحسينية</t>
  </si>
  <si>
    <t>الكسوة</t>
  </si>
  <si>
    <t>جديدة عرطوز</t>
  </si>
  <si>
    <t>بيت اره</t>
  </si>
  <si>
    <t>دروشا</t>
  </si>
  <si>
    <t>عدرا</t>
  </si>
  <si>
    <t>الجبة</t>
  </si>
  <si>
    <t>سلحب</t>
  </si>
  <si>
    <t>ادلب</t>
  </si>
  <si>
    <t>الدعتور</t>
  </si>
  <si>
    <t>جدة</t>
  </si>
  <si>
    <t>السويده</t>
  </si>
  <si>
    <t>سبينه</t>
  </si>
  <si>
    <t>دير علي</t>
  </si>
  <si>
    <t>نوله</t>
  </si>
  <si>
    <t>حجيره</t>
  </si>
  <si>
    <t>هيجانه</t>
  </si>
  <si>
    <t>\ير الزور</t>
  </si>
  <si>
    <t>الهويا</t>
  </si>
  <si>
    <t>داريا</t>
  </si>
  <si>
    <t>سلميه</t>
  </si>
  <si>
    <t>رنكوس</t>
  </si>
  <si>
    <t>الحارة</t>
  </si>
  <si>
    <t>سيده زينب</t>
  </si>
  <si>
    <t>نامر</t>
  </si>
  <si>
    <t>معضميه</t>
  </si>
  <si>
    <t>مخيم يرموك</t>
  </si>
  <si>
    <t>الزاملية</t>
  </si>
  <si>
    <t>قلايع</t>
  </si>
  <si>
    <t>خان ارنبة</t>
  </si>
  <si>
    <t>دوير</t>
  </si>
  <si>
    <t>بيروت</t>
  </si>
  <si>
    <t>الصبورة</t>
  </si>
  <si>
    <t>بيت سحم</t>
  </si>
  <si>
    <t>رحيبه</t>
  </si>
  <si>
    <t>صيدنايا</t>
  </si>
  <si>
    <t>حزه</t>
  </si>
  <si>
    <t>صوران</t>
  </si>
  <si>
    <t>كفر عقيد</t>
  </si>
  <si>
    <t>الصفاء</t>
  </si>
  <si>
    <t>باب جنه</t>
  </si>
  <si>
    <t>بنش</t>
  </si>
  <si>
    <t>اشرفية صحنايا</t>
  </si>
  <si>
    <t>دويركه</t>
  </si>
  <si>
    <t>قطيره</t>
  </si>
  <si>
    <t>أبو دعمة</t>
  </si>
  <si>
    <t>حمص عين الباردة</t>
  </si>
  <si>
    <t>عين الفيجة</t>
  </si>
  <si>
    <t>المراح</t>
  </si>
  <si>
    <t>خان دنون</t>
  </si>
  <si>
    <t>عيناتا</t>
  </si>
  <si>
    <t>المرج</t>
  </si>
  <si>
    <t>جديدة الوادي</t>
  </si>
  <si>
    <t>قوملق</t>
  </si>
  <si>
    <t>ام الرمان</t>
  </si>
  <si>
    <t>عرمان</t>
  </si>
  <si>
    <t>مخيم جرمانا</t>
  </si>
  <si>
    <t>حمين</t>
  </si>
  <si>
    <t>اسبانيا</t>
  </si>
  <si>
    <t>رسم الاخضر</t>
  </si>
  <si>
    <t>المعرة</t>
  </si>
  <si>
    <t>الدانا</t>
  </si>
  <si>
    <t>بنغازي</t>
  </si>
  <si>
    <t>عناب</t>
  </si>
  <si>
    <t>زملكا</t>
  </si>
  <si>
    <t>الدارة</t>
  </si>
  <si>
    <t>الرحا</t>
  </si>
  <si>
    <t>نبك</t>
  </si>
  <si>
    <t>رومانيا</t>
  </si>
  <si>
    <t>بعرين</t>
  </si>
  <si>
    <t>بلقسة</t>
  </si>
  <si>
    <t>عين الشرقية</t>
  </si>
  <si>
    <t>بقعسم</t>
  </si>
  <si>
    <t>كلماخو</t>
  </si>
  <si>
    <t>السيده زينب</t>
  </si>
  <si>
    <t>مارع</t>
  </si>
  <si>
    <t>نقير</t>
  </si>
  <si>
    <t>المنذره</t>
  </si>
  <si>
    <t>كسوه</t>
  </si>
  <si>
    <t>الللاذقية</t>
  </si>
  <si>
    <t>السجن</t>
  </si>
  <si>
    <t>الطيحه</t>
  </si>
  <si>
    <t>الطيبه</t>
  </si>
  <si>
    <t>مضايا</t>
  </si>
  <si>
    <t>الطراق</t>
  </si>
  <si>
    <t>القطيلبية</t>
  </si>
  <si>
    <t>شطحة</t>
  </si>
  <si>
    <t>اربد</t>
  </si>
  <si>
    <t>الطلحية</t>
  </si>
  <si>
    <t>دمشق ميدان</t>
  </si>
  <si>
    <t>دمر</t>
  </si>
  <si>
    <t>فصل أول 2020-2021</t>
  </si>
  <si>
    <t>سونيا سليمان</t>
  </si>
  <si>
    <t>المبلغ المدور الصافي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</si>
  <si>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</si>
  <si>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</si>
  <si>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</si>
  <si>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</si>
  <si>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الرسوم المحتفظ بها</t>
  </si>
  <si>
    <t>اجمالي الرسوم المحتفظ بها</t>
  </si>
  <si>
    <t>الرسوم المحتفظ بها بسبب الإيقاف</t>
  </si>
  <si>
    <t>طابع بحث علمي
25ل.س</t>
  </si>
  <si>
    <t>المبلغ المحتفظ به</t>
  </si>
  <si>
    <t>اجمالي المبالغ المحتفظ بها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</si>
  <si>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</si>
  <si>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إلى المصرف العقاري</t>
  </si>
  <si>
    <t>الرسوم المستحقة</t>
  </si>
  <si>
    <t>الأقساط</t>
  </si>
  <si>
    <t>المبلغ المتبقي من الرسوم المحتفظ بها</t>
  </si>
  <si>
    <t>النة</t>
  </si>
  <si>
    <t>كاميران علي</t>
  </si>
  <si>
    <t>عزيزة</t>
  </si>
  <si>
    <t>ديما الشعار</t>
  </si>
  <si>
    <t>عازاب داؤد</t>
  </si>
  <si>
    <t>عبد السلام عيسى</t>
  </si>
  <si>
    <t>كافية</t>
  </si>
  <si>
    <t>محمد دقدوق</t>
  </si>
  <si>
    <t>محمد علاء تقي الدين</t>
  </si>
  <si>
    <t>نوف</t>
  </si>
  <si>
    <t>منى شحيبر</t>
  </si>
  <si>
    <t>جوزيف عبود</t>
  </si>
  <si>
    <t>اغاوني</t>
  </si>
  <si>
    <t xml:space="preserve">فايز </t>
  </si>
  <si>
    <t>ديمه ابو راشد</t>
  </si>
  <si>
    <t>كريمة</t>
  </si>
  <si>
    <t>علي الملوحي</t>
  </si>
  <si>
    <t>غسان حرفوش</t>
  </si>
  <si>
    <t>حسام ابو عقده</t>
  </si>
  <si>
    <t>كنان درويش</t>
  </si>
  <si>
    <t>جودي طوزان</t>
  </si>
  <si>
    <t>سندس صنجي</t>
  </si>
  <si>
    <t>سمية</t>
  </si>
  <si>
    <t>غفران الحريري</t>
  </si>
  <si>
    <t>اصاله علي</t>
  </si>
  <si>
    <t>زينب الحسن</t>
  </si>
  <si>
    <t>بسيم زيتي</t>
  </si>
  <si>
    <t>دونا الزيتون</t>
  </si>
  <si>
    <t>ديانا ارناؤط</t>
  </si>
  <si>
    <t>قمر هزيمه</t>
  </si>
  <si>
    <t>محمد عنان</t>
  </si>
  <si>
    <t>نورين غزيل</t>
  </si>
  <si>
    <t>اسعد هدله</t>
  </si>
  <si>
    <t>باولا انطون</t>
  </si>
  <si>
    <t>لويزه</t>
  </si>
  <si>
    <t>جوليا مكارم</t>
  </si>
  <si>
    <t>ديانا رسوق</t>
  </si>
  <si>
    <t>سوار ابو رايد</t>
  </si>
  <si>
    <t>صفاء الحمصي</t>
  </si>
  <si>
    <t>غريس داود راجحه</t>
  </si>
  <si>
    <t>زيزي</t>
  </si>
  <si>
    <t>لانا غانم</t>
  </si>
  <si>
    <t>ليلى شحاده</t>
  </si>
  <si>
    <t>هبه الديك</t>
  </si>
  <si>
    <t>عربيه</t>
  </si>
  <si>
    <t>يامن صلاح</t>
  </si>
  <si>
    <t>موسى حاج محمود</t>
  </si>
  <si>
    <t>طارق العباس</t>
  </si>
  <si>
    <t>بشار محمد</t>
  </si>
  <si>
    <t>نظير</t>
  </si>
  <si>
    <t>حسن العلي</t>
  </si>
  <si>
    <t>دعاء الرهوان</t>
  </si>
  <si>
    <t>ديما الشعباني</t>
  </si>
  <si>
    <t>رانيا غازيه</t>
  </si>
  <si>
    <t>رهف دليقان</t>
  </si>
  <si>
    <t>سلافا</t>
  </si>
  <si>
    <t>عمران عمران</t>
  </si>
  <si>
    <t>فاطمه الشرع</t>
  </si>
  <si>
    <t>مطاع</t>
  </si>
  <si>
    <t>لمياء صفصف</t>
  </si>
  <si>
    <t>فتاح</t>
  </si>
  <si>
    <t>ميشلين سلوم</t>
  </si>
  <si>
    <t>نبال الملحم</t>
  </si>
  <si>
    <t>فوزية</t>
  </si>
  <si>
    <t>اسراء سعود</t>
  </si>
  <si>
    <t>منيعه</t>
  </si>
  <si>
    <t>إستمارة طالب برنامج الاعلام الدورة التكميلية للعام الدراسي 2021/2020</t>
  </si>
  <si>
    <r>
      <t xml:space="preserve">                                                      </t>
    </r>
    <r>
      <rPr>
        <b/>
        <sz val="12"/>
        <color rgb="FF002060"/>
        <rFont val="Arial"/>
        <family val="2"/>
        <scheme val="minor"/>
      </rPr>
      <t xml:space="preserve"> المقررات المسجلة في الدورة التكميلية للعام الدراسي 2020/ 2021</t>
    </r>
    <r>
      <rPr>
        <b/>
        <sz val="12"/>
        <color rgb="FFFF0000"/>
        <rFont val="Arial"/>
        <family val="2"/>
        <scheme val="minor"/>
      </rPr>
      <t xml:space="preserve">
ملاحظة 1:تقع اختيار جميع هذه المقررات على مسؤولية الطالب.
ملاحظة 2 :لا تعدل هذه المقررات أو يضاف تسجيل أي مقرر بعد تسديد الرسوم وتثبيت التسجيل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</si>
</sst>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yyyy/mm/dd;@"/>
    <numFmt numFmtId="165" formatCode="#,##0\ &quot;ل.س.‏&quot;"/>
    <numFmt numFmtId="166" formatCode="[$-2010000]yyyy/mm/dd;@"/>
  </numFmts>
  <fonts count="9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rgb="FFFF0000"/>
      <name val="Arial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0"/>
      <name val="Arial"/>
      <family val="2"/>
    </font>
    <font>
      <b/>
      <sz val="1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8" tint="-0.249977111117893"/>
      <name val="Arial"/>
      <family val="2"/>
      <scheme val="minor"/>
    </font>
    <font>
      <b/>
      <sz val="12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u/>
      <sz val="12"/>
      <color rgb="FFFF0000"/>
      <name val="Arial"/>
      <family val="2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Arial"/>
      <family val="2"/>
      <scheme val="minor"/>
    </font>
    <font>
      <b/>
      <sz val="20"/>
      <color rgb="FFFF0000"/>
      <name val="Arial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Times New Roman"/>
      <family val="1"/>
      <scheme val="major"/>
    </font>
    <font>
      <b/>
      <sz val="13"/>
      <color rgb="FFFF0000"/>
      <name val="Arial"/>
      <family val="2"/>
      <scheme val="minor"/>
    </font>
    <font>
      <b/>
      <sz val="8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  <scheme val="minor"/>
    </font>
    <font>
      <sz val="11"/>
      <color theme="5" tint="0.59999389629810485"/>
      <name val="Arial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sz val="12"/>
      <name val="Sakkal Majalla"/>
    </font>
    <font>
      <b/>
      <sz val="11"/>
      <color theme="0"/>
      <name val="Arial"/>
      <family val="2"/>
      <scheme val="minor"/>
    </font>
    <font>
      <b/>
      <sz val="16"/>
      <color theme="4" tint="-0.249977111117893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0"/>
      <name val="Sakkal Majalla"/>
    </font>
    <font>
      <sz val="12"/>
      <color theme="0"/>
      <name val="Arial"/>
      <family val="2"/>
    </font>
    <font>
      <sz val="14"/>
      <name val="Sakkal Majalla"/>
    </font>
    <font>
      <sz val="12"/>
      <color theme="1"/>
      <name val="Arial"/>
      <family val="2"/>
      <charset val="178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6"/>
      <color rgb="FF002060"/>
      <name val="Arial"/>
      <family val="2"/>
      <scheme val="minor"/>
    </font>
    <font>
      <sz val="12"/>
      <name val="Arial"/>
      <family val="2"/>
      <charset val="178"/>
    </font>
    <font>
      <sz val="12"/>
      <name val="Arial"/>
      <family val="2"/>
      <charset val="178"/>
      <scheme val="minor"/>
    </font>
    <font>
      <sz val="12"/>
      <color rgb="FFFF0000"/>
      <name val="Arial"/>
      <family val="2"/>
      <charset val="178"/>
      <scheme val="minor"/>
    </font>
    <font>
      <sz val="12"/>
      <color theme="1"/>
      <name val="Times New Roman"/>
      <family val="1"/>
      <charset val="178"/>
      <scheme val="major"/>
    </font>
    <font>
      <sz val="12"/>
      <color rgb="FF002060"/>
      <name val="Arial"/>
      <family val="2"/>
      <charset val="178"/>
    </font>
    <font>
      <b/>
      <sz val="16"/>
      <name val="Sakkal Majalla"/>
    </font>
    <font>
      <b/>
      <sz val="14"/>
      <name val="Sakkal Majalla"/>
    </font>
    <font>
      <sz val="13"/>
      <color theme="1"/>
      <name val="Sakkal Majalla"/>
    </font>
    <font>
      <sz val="12"/>
      <color theme="1"/>
      <name val="Sakkal Majalla"/>
    </font>
    <font>
      <sz val="13"/>
      <name val="Sakkal Majalla"/>
    </font>
    <font>
      <sz val="12"/>
      <color theme="0"/>
      <name val="Sakkal Majalla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2" fillId="0" borderId="0"/>
    <xf numFmtId="0" fontId="13" fillId="0" borderId="0"/>
  </cellStyleXfs>
  <cellXfs count="623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17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1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vertical="center" textRotation="90"/>
      <protection hidden="1"/>
    </xf>
    <xf numFmtId="0" fontId="18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shrinkToFit="1"/>
      <protection hidden="1"/>
    </xf>
    <xf numFmtId="0" fontId="29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protection hidden="1"/>
    </xf>
    <xf numFmtId="0" fontId="30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3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15" fillId="6" borderId="8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31" fillId="0" borderId="46" xfId="0" applyFont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 applyProtection="1">
      <alignment horizontal="center" vertical="center" textRotation="90"/>
      <protection hidden="1"/>
    </xf>
    <xf numFmtId="0" fontId="15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6" fillId="0" borderId="77" xfId="0" applyFont="1" applyBorder="1" applyAlignment="1" applyProtection="1">
      <alignment vertical="center" readingOrder="2"/>
      <protection hidden="1"/>
    </xf>
    <xf numFmtId="0" fontId="36" fillId="0" borderId="77" xfId="0" applyFont="1" applyBorder="1" applyAlignment="1" applyProtection="1">
      <alignment vertical="center" readingOrder="2"/>
      <protection locked="0"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55" fillId="16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 wrapText="1"/>
      <protection hidden="1"/>
    </xf>
    <xf numFmtId="0" fontId="35" fillId="2" borderId="9" xfId="0" applyFont="1" applyFill="1" applyBorder="1" applyAlignment="1" applyProtection="1">
      <alignment horizontal="center" vertical="center"/>
      <protection hidden="1"/>
    </xf>
    <xf numFmtId="0" fontId="35" fillId="2" borderId="3" xfId="0" applyFont="1" applyFill="1" applyBorder="1" applyAlignment="1" applyProtection="1">
      <alignment horizontal="center" vertical="center" shrinkToFit="1"/>
      <protection hidden="1"/>
    </xf>
    <xf numFmtId="0" fontId="35" fillId="2" borderId="3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vertical="center" shrinkToFit="1"/>
      <protection hidden="1"/>
    </xf>
    <xf numFmtId="0" fontId="35" fillId="0" borderId="0" xfId="0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Fill="1" applyAlignment="1" applyProtection="1">
      <alignment horizontal="center" vertical="center"/>
      <protection hidden="1"/>
    </xf>
    <xf numFmtId="0" fontId="35" fillId="0" borderId="29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40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Protection="1"/>
    <xf numFmtId="0" fontId="59" fillId="6" borderId="28" xfId="0" applyFont="1" applyFill="1" applyBorder="1" applyAlignment="1" applyProtection="1">
      <alignment vertical="center"/>
    </xf>
    <xf numFmtId="0" fontId="15" fillId="0" borderId="49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31" fillId="8" borderId="0" xfId="0" applyFont="1" applyFill="1" applyBorder="1" applyAlignment="1" applyProtection="1">
      <alignment horizontal="center" vertical="center"/>
      <protection hidden="1"/>
    </xf>
    <xf numFmtId="0" fontId="31" fillId="0" borderId="46" xfId="0" applyFont="1" applyBorder="1" applyAlignment="1" applyProtection="1">
      <alignment horizontal="center" vertical="center"/>
      <protection hidden="1"/>
    </xf>
    <xf numFmtId="0" fontId="31" fillId="6" borderId="47" xfId="0" applyFont="1" applyFill="1" applyBorder="1" applyAlignment="1" applyProtection="1">
      <alignment horizontal="center" vertical="center" shrinkToFi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44" fillId="6" borderId="47" xfId="1" applyFont="1" applyFill="1" applyBorder="1" applyAlignment="1" applyProtection="1">
      <alignment horizontal="center" vertical="center" shrinkToFit="1"/>
      <protection hidden="1"/>
    </xf>
    <xf numFmtId="0" fontId="27" fillId="6" borderId="95" xfId="0" applyFont="1" applyFill="1" applyBorder="1" applyAlignment="1" applyProtection="1">
      <alignment horizontal="center" vertical="center" shrinkToFit="1"/>
      <protection hidden="1"/>
    </xf>
    <xf numFmtId="0" fontId="27" fillId="6" borderId="93" xfId="0" applyNumberFormat="1" applyFont="1" applyFill="1" applyBorder="1" applyAlignment="1" applyProtection="1">
      <alignment vertical="center" shrinkToFit="1"/>
      <protection hidden="1"/>
    </xf>
    <xf numFmtId="0" fontId="62" fillId="11" borderId="98" xfId="0" applyFont="1" applyFill="1" applyBorder="1" applyAlignment="1" applyProtection="1">
      <alignment horizontal="center" vertical="center"/>
    </xf>
    <xf numFmtId="0" fontId="62" fillId="0" borderId="99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5" borderId="31" xfId="0" applyFill="1" applyBorder="1" applyAlignment="1" applyProtection="1">
      <alignment wrapText="1"/>
    </xf>
    <xf numFmtId="0" fontId="0" fillId="5" borderId="3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62" fillId="11" borderId="99" xfId="0" applyFont="1" applyFill="1" applyBorder="1" applyAlignment="1" applyProtection="1">
      <alignment horizontal="center" vertical="center"/>
    </xf>
    <xf numFmtId="0" fontId="6" fillId="11" borderId="98" xfId="0" applyFont="1" applyFill="1" applyBorder="1" applyAlignment="1" applyProtection="1">
      <alignment horizontal="center" vertical="center"/>
    </xf>
    <xf numFmtId="14" fontId="0" fillId="5" borderId="31" xfId="0" applyNumberFormat="1" applyFill="1" applyBorder="1" applyAlignment="1" applyProtection="1">
      <alignment wrapText="1"/>
      <protection locked="0"/>
    </xf>
    <xf numFmtId="49" fontId="0" fillId="5" borderId="31" xfId="0" applyNumberFormat="1" applyFill="1" applyBorder="1" applyAlignment="1" applyProtection="1">
      <alignment wrapText="1"/>
      <protection locked="0"/>
    </xf>
    <xf numFmtId="0" fontId="62" fillId="11" borderId="92" xfId="0" applyFont="1" applyFill="1" applyBorder="1" applyAlignment="1" applyProtection="1">
      <alignment horizontal="center" vertical="center"/>
    </xf>
    <xf numFmtId="49" fontId="62" fillId="11" borderId="92" xfId="0" applyNumberFormat="1" applyFont="1" applyFill="1" applyBorder="1" applyAlignment="1" applyProtection="1">
      <alignment horizontal="center" vertical="center"/>
    </xf>
    <xf numFmtId="0" fontId="62" fillId="11" borderId="98" xfId="0" applyFont="1" applyFill="1" applyBorder="1" applyAlignment="1" applyProtection="1">
      <alignment horizontal="center" vertical="center" wrapText="1"/>
    </xf>
    <xf numFmtId="0" fontId="62" fillId="11" borderId="0" xfId="0" applyFont="1" applyFill="1" applyBorder="1" applyAlignment="1" applyProtection="1">
      <alignment horizontal="center" vertical="center"/>
    </xf>
    <xf numFmtId="49" fontId="0" fillId="0" borderId="0" xfId="0" applyNumberFormat="1"/>
    <xf numFmtId="0" fontId="15" fillId="0" borderId="0" xfId="0" applyFont="1" applyProtection="1"/>
    <xf numFmtId="0" fontId="8" fillId="3" borderId="90" xfId="0" applyFont="1" applyFill="1" applyBorder="1" applyAlignment="1" applyProtection="1">
      <alignment vertical="center"/>
      <protection hidden="1"/>
    </xf>
    <xf numFmtId="0" fontId="8" fillId="3" borderId="91" xfId="0" applyFont="1" applyFill="1" applyBorder="1" applyAlignment="1" applyProtection="1">
      <alignment vertical="center"/>
      <protection hidden="1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5" fillId="3" borderId="104" xfId="0" applyFont="1" applyFill="1" applyBorder="1" applyAlignment="1" applyProtection="1">
      <alignment horizontal="center" vertical="center"/>
      <protection hidden="1"/>
    </xf>
    <xf numFmtId="0" fontId="5" fillId="3" borderId="105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</xf>
    <xf numFmtId="0" fontId="64" fillId="0" borderId="0" xfId="0" applyFont="1"/>
    <xf numFmtId="0" fontId="67" fillId="0" borderId="0" xfId="0" applyFont="1" applyAlignment="1">
      <alignment horizontal="center"/>
    </xf>
    <xf numFmtId="0" fontId="67" fillId="0" borderId="0" xfId="0" applyFont="1"/>
    <xf numFmtId="0" fontId="70" fillId="13" borderId="121" xfId="1" applyFont="1" applyFill="1" applyBorder="1"/>
    <xf numFmtId="0" fontId="74" fillId="0" borderId="0" xfId="0" applyFont="1" applyAlignment="1"/>
    <xf numFmtId="0" fontId="74" fillId="0" borderId="0" xfId="0" applyFont="1" applyAlignment="1">
      <alignment horizontal="center"/>
    </xf>
    <xf numFmtId="0" fontId="76" fillId="0" borderId="0" xfId="1" applyFont="1" applyFill="1" applyBorder="1" applyAlignment="1">
      <alignment vertical="center" wrapText="1"/>
    </xf>
    <xf numFmtId="0" fontId="64" fillId="0" borderId="0" xfId="0" applyFont="1" applyFill="1"/>
    <xf numFmtId="0" fontId="76" fillId="0" borderId="0" xfId="1" applyFont="1" applyFill="1" applyAlignment="1"/>
    <xf numFmtId="0" fontId="64" fillId="0" borderId="0" xfId="0" applyFont="1" applyAlignment="1"/>
    <xf numFmtId="0" fontId="31" fillId="0" borderId="0" xfId="0" applyFont="1" applyAlignment="1">
      <alignment horizontal="center" vertical="center"/>
    </xf>
    <xf numFmtId="0" fontId="79" fillId="22" borderId="36" xfId="0" applyFont="1" applyFill="1" applyBorder="1" applyAlignment="1" applyProtection="1">
      <alignment horizontal="center" vertical="center"/>
      <protection locked="0" hidden="1"/>
    </xf>
    <xf numFmtId="0" fontId="50" fillId="12" borderId="48" xfId="0" applyFont="1" applyFill="1" applyBorder="1" applyAlignment="1" applyProtection="1">
      <alignment horizontal="center" vertical="center" shrinkToFit="1"/>
      <protection hidden="1"/>
    </xf>
    <xf numFmtId="0" fontId="80" fillId="12" borderId="46" xfId="0" applyFont="1" applyFill="1" applyBorder="1" applyAlignment="1" applyProtection="1">
      <alignment vertical="center" shrinkToFit="1"/>
      <protection hidden="1"/>
    </xf>
    <xf numFmtId="0" fontId="80" fillId="12" borderId="48" xfId="0" applyFont="1" applyFill="1" applyBorder="1" applyAlignment="1" applyProtection="1">
      <alignment horizontal="center" vertical="center" shrinkToFit="1"/>
      <protection hidden="1"/>
    </xf>
    <xf numFmtId="0" fontId="50" fillId="12" borderId="60" xfId="0" applyFont="1" applyFill="1" applyBorder="1" applyAlignment="1" applyProtection="1">
      <alignment horizontal="center" vertical="center" shrinkToFit="1"/>
      <protection hidden="1"/>
    </xf>
    <xf numFmtId="0" fontId="82" fillId="12" borderId="5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47" xfId="0" applyFont="1" applyFill="1" applyBorder="1" applyAlignment="1" applyProtection="1">
      <alignment vertical="center" shrinkToFit="1"/>
      <protection hidden="1"/>
    </xf>
    <xf numFmtId="49" fontId="32" fillId="3" borderId="47" xfId="0" applyNumberFormat="1" applyFont="1" applyFill="1" applyBorder="1" applyAlignment="1" applyProtection="1">
      <alignment vertical="center" shrinkToFit="1"/>
      <protection hidden="1"/>
    </xf>
    <xf numFmtId="0" fontId="37" fillId="12" borderId="0" xfId="0" applyFont="1" applyFill="1" applyProtection="1"/>
    <xf numFmtId="0" fontId="0" fillId="12" borderId="0" xfId="0" applyFill="1" applyProtection="1"/>
    <xf numFmtId="0" fontId="31" fillId="12" borderId="0" xfId="0" applyFont="1" applyFill="1" applyBorder="1" applyAlignment="1" applyProtection="1"/>
    <xf numFmtId="0" fontId="0" fillId="12" borderId="0" xfId="0" applyFill="1" applyAlignment="1" applyProtection="1"/>
    <xf numFmtId="0" fontId="31" fillId="12" borderId="0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vertical="center"/>
    </xf>
    <xf numFmtId="0" fontId="59" fillId="0" borderId="28" xfId="0" applyFont="1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15" fillId="0" borderId="28" xfId="0" applyFont="1" applyFill="1" applyBorder="1" applyAlignment="1" applyProtection="1">
      <alignment vertical="center"/>
    </xf>
    <xf numFmtId="0" fontId="33" fillId="0" borderId="0" xfId="0" applyFont="1" applyAlignment="1">
      <alignment horizontal="center" vertical="center"/>
    </xf>
    <xf numFmtId="0" fontId="38" fillId="13" borderId="50" xfId="0" applyFont="1" applyFill="1" applyBorder="1" applyAlignment="1">
      <alignment horizontal="center" vertical="center"/>
    </xf>
    <xf numFmtId="0" fontId="38" fillId="13" borderId="51" xfId="0" applyFont="1" applyFill="1" applyBorder="1" applyAlignment="1">
      <alignment horizontal="center" vertical="center"/>
    </xf>
    <xf numFmtId="14" fontId="38" fillId="13" borderId="51" xfId="0" applyNumberFormat="1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46" xfId="0" applyFont="1" applyBorder="1" applyAlignment="1">
      <alignment vertical="center"/>
    </xf>
    <xf numFmtId="0" fontId="39" fillId="13" borderId="50" xfId="0" applyFont="1" applyFill="1" applyBorder="1" applyAlignment="1">
      <alignment horizontal="center" vertical="center"/>
    </xf>
    <xf numFmtId="0" fontId="39" fillId="13" borderId="51" xfId="0" applyFont="1" applyFill="1" applyBorder="1" applyAlignment="1">
      <alignment horizontal="center" vertical="center"/>
    </xf>
    <xf numFmtId="14" fontId="39" fillId="13" borderId="51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14" fontId="0" fillId="0" borderId="0" xfId="0" applyNumberFormat="1"/>
    <xf numFmtId="0" fontId="81" fillId="0" borderId="132" xfId="0" applyFont="1" applyFill="1" applyBorder="1" applyAlignment="1" applyProtection="1">
      <alignment horizontal="center" vertical="center"/>
    </xf>
    <xf numFmtId="0" fontId="15" fillId="0" borderId="131" xfId="0" applyFont="1" applyFill="1" applyBorder="1" applyAlignment="1" applyProtection="1">
      <alignment wrapText="1"/>
    </xf>
    <xf numFmtId="0" fontId="62" fillId="11" borderId="132" xfId="0" applyFont="1" applyFill="1" applyBorder="1" applyAlignment="1" applyProtection="1">
      <alignment horizontal="center" vertical="center"/>
    </xf>
    <xf numFmtId="0" fontId="37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27" fillId="0" borderId="0" xfId="0" applyFont="1" applyAlignment="1" applyProtection="1">
      <alignment vertical="center" textRotation="90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5" fillId="0" borderId="87" xfId="0" applyFont="1" applyBorder="1" applyAlignment="1" applyProtection="1">
      <alignment vertical="center" textRotation="90"/>
      <protection hidden="1"/>
    </xf>
    <xf numFmtId="0" fontId="35" fillId="0" borderId="87" xfId="0" applyFont="1" applyBorder="1" applyAlignment="1" applyProtection="1">
      <alignment horizontal="center" vertical="top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35" fillId="0" borderId="88" xfId="0" applyFont="1" applyBorder="1" applyAlignment="1" applyProtection="1">
      <alignment vertical="center" textRotation="90"/>
      <protection hidden="1"/>
    </xf>
    <xf numFmtId="0" fontId="35" fillId="0" borderId="88" xfId="0" applyFont="1" applyBorder="1" applyAlignment="1" applyProtection="1">
      <alignment horizontal="center" vertical="top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89" fillId="14" borderId="52" xfId="0" applyFont="1" applyFill="1" applyBorder="1" applyAlignment="1">
      <alignment horizontal="center" vertical="center" shrinkToFit="1"/>
    </xf>
    <xf numFmtId="0" fontId="89" fillId="14" borderId="53" xfId="0" applyFont="1" applyFill="1" applyBorder="1" applyAlignment="1">
      <alignment horizontal="center" vertical="center" shrinkToFit="1"/>
    </xf>
    <xf numFmtId="49" fontId="89" fillId="14" borderId="53" xfId="0" applyNumberFormat="1" applyFont="1" applyFill="1" applyBorder="1" applyAlignment="1">
      <alignment horizontal="center" vertical="center" shrinkToFit="1"/>
    </xf>
    <xf numFmtId="0" fontId="89" fillId="14" borderId="54" xfId="0" applyFont="1" applyFill="1" applyBorder="1" applyAlignment="1">
      <alignment horizontal="center" vertical="center" shrinkToFit="1"/>
    </xf>
    <xf numFmtId="0" fontId="90" fillId="4" borderId="69" xfId="0" applyFont="1" applyFill="1" applyBorder="1" applyAlignment="1">
      <alignment horizontal="center" vertical="center" shrinkToFit="1"/>
    </xf>
    <xf numFmtId="0" fontId="90" fillId="4" borderId="72" xfId="0" applyFont="1" applyFill="1" applyBorder="1" applyAlignment="1">
      <alignment horizontal="center" vertical="center" shrinkToFit="1"/>
    </xf>
    <xf numFmtId="49" fontId="90" fillId="4" borderId="70" xfId="0" applyNumberFormat="1" applyFont="1" applyFill="1" applyBorder="1" applyAlignment="1">
      <alignment horizontal="center" vertical="center" shrinkToFit="1"/>
    </xf>
    <xf numFmtId="0" fontId="90" fillId="4" borderId="71" xfId="0" applyFont="1" applyFill="1" applyBorder="1" applyAlignment="1">
      <alignment horizontal="center" vertical="center" shrinkToFit="1"/>
    </xf>
    <xf numFmtId="0" fontId="89" fillId="11" borderId="55" xfId="0" applyFont="1" applyFill="1" applyBorder="1" applyAlignment="1">
      <alignment horizontal="center" vertical="center" shrinkToFit="1"/>
    </xf>
    <xf numFmtId="0" fontId="89" fillId="11" borderId="53" xfId="0" applyFont="1" applyFill="1" applyBorder="1" applyAlignment="1">
      <alignment horizontal="center" vertical="center" shrinkToFit="1"/>
    </xf>
    <xf numFmtId="0" fontId="89" fillId="11" borderId="62" xfId="0" applyFont="1" applyFill="1" applyBorder="1" applyAlignment="1">
      <alignment horizontal="center" vertical="center" shrinkToFit="1"/>
    </xf>
    <xf numFmtId="0" fontId="90" fillId="15" borderId="61" xfId="0" applyFont="1" applyFill="1" applyBorder="1" applyAlignment="1">
      <alignment horizontal="center" vertical="center" shrinkToFit="1"/>
    </xf>
    <xf numFmtId="0" fontId="88" fillId="6" borderId="12" xfId="0" applyFont="1" applyFill="1" applyBorder="1" applyAlignment="1">
      <alignment horizontal="center" vertical="center" shrinkToFit="1"/>
    </xf>
    <xf numFmtId="0" fontId="88" fillId="9" borderId="11" xfId="0" applyFont="1" applyFill="1" applyBorder="1" applyAlignment="1">
      <alignment horizontal="center" vertical="center" shrinkToFit="1"/>
    </xf>
    <xf numFmtId="0" fontId="88" fillId="9" borderId="14" xfId="0" applyFont="1" applyFill="1" applyBorder="1" applyAlignment="1">
      <alignment horizontal="center" vertical="center" shrinkToFit="1"/>
    </xf>
    <xf numFmtId="0" fontId="88" fillId="9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64" fontId="89" fillId="14" borderId="53" xfId="0" applyNumberFormat="1" applyFont="1" applyFill="1" applyBorder="1" applyAlignment="1">
      <alignment horizontal="center" vertical="center" shrinkToFit="1"/>
    </xf>
    <xf numFmtId="0" fontId="89" fillId="14" borderId="53" xfId="0" applyNumberFormat="1" applyFont="1" applyFill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77" fillId="0" borderId="79" xfId="0" applyFont="1" applyBorder="1" applyAlignment="1" applyProtection="1">
      <alignment horizontal="center" vertical="center" shrinkToFit="1"/>
      <protection hidden="1"/>
    </xf>
    <xf numFmtId="0" fontId="96" fillId="0" borderId="23" xfId="0" applyFont="1" applyBorder="1" applyAlignment="1" applyProtection="1">
      <alignment horizontal="center" vertical="center" shrinkToFit="1"/>
      <protection hidden="1"/>
    </xf>
    <xf numFmtId="0" fontId="77" fillId="0" borderId="23" xfId="0" applyFont="1" applyBorder="1" applyAlignment="1" applyProtection="1">
      <alignment horizontal="center" vertical="center" shrinkToFit="1"/>
      <protection hidden="1"/>
    </xf>
    <xf numFmtId="0" fontId="96" fillId="0" borderId="33" xfId="0" applyFont="1" applyBorder="1" applyAlignment="1" applyProtection="1">
      <alignment horizontal="center" vertical="center" shrinkToFit="1"/>
      <protection hidden="1"/>
    </xf>
    <xf numFmtId="0" fontId="50" fillId="12" borderId="47" xfId="0" applyFont="1" applyFill="1" applyBorder="1" applyAlignment="1" applyProtection="1">
      <alignment horizontal="center" vertical="center" shrinkToFit="1"/>
      <protection hidden="1"/>
    </xf>
    <xf numFmtId="0" fontId="50" fillId="12" borderId="46" xfId="0" applyFont="1" applyFill="1" applyBorder="1" applyAlignment="1" applyProtection="1">
      <alignment horizontal="center" vertical="center" shrinkToFit="1"/>
      <protection hidden="1"/>
    </xf>
    <xf numFmtId="0" fontId="34" fillId="12" borderId="8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0" fillId="12" borderId="0" xfId="0" applyFont="1" applyFill="1" applyBorder="1" applyAlignment="1" applyProtection="1">
      <alignment horizontal="center" vertical="center" shrinkToFit="1"/>
      <protection hidden="1"/>
    </xf>
    <xf numFmtId="0" fontId="80" fillId="12" borderId="46" xfId="0" applyFont="1" applyFill="1" applyBorder="1" applyAlignment="1" applyProtection="1">
      <alignment horizontal="center" vertical="center" shrinkToFit="1"/>
      <protection hidden="1"/>
    </xf>
    <xf numFmtId="0" fontId="30" fillId="7" borderId="10" xfId="0" applyFont="1" applyFill="1" applyBorder="1" applyAlignment="1" applyProtection="1">
      <alignment horizontal="center" vertical="center"/>
    </xf>
    <xf numFmtId="0" fontId="30" fillId="4" borderId="4" xfId="0" applyFont="1" applyFill="1" applyBorder="1" applyAlignment="1" applyProtection="1">
      <alignment horizontal="center" vertical="center"/>
      <protection hidden="1"/>
    </xf>
    <xf numFmtId="0" fontId="89" fillId="3" borderId="23" xfId="0" applyFont="1" applyFill="1" applyBorder="1" applyAlignment="1" applyProtection="1">
      <alignment horizontal="center" vertical="center" shrinkToFit="1"/>
      <protection hidden="1"/>
    </xf>
    <xf numFmtId="0" fontId="33" fillId="0" borderId="22" xfId="0" applyFont="1" applyBorder="1" applyAlignment="1" applyProtection="1">
      <alignment horizontal="center" vertical="center"/>
      <protection hidden="1"/>
    </xf>
    <xf numFmtId="0" fontId="34" fillId="13" borderId="0" xfId="0" applyFont="1" applyFill="1" applyAlignment="1" applyProtection="1">
      <alignment vertical="center"/>
      <protection hidden="1"/>
    </xf>
    <xf numFmtId="0" fontId="72" fillId="25" borderId="142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 shrinkToFit="1"/>
      <protection hidden="1"/>
    </xf>
    <xf numFmtId="0" fontId="88" fillId="0" borderId="24" xfId="0" applyFont="1" applyBorder="1" applyAlignment="1" applyProtection="1">
      <alignment vertical="center" shrinkToFit="1"/>
      <protection hidden="1"/>
    </xf>
    <xf numFmtId="0" fontId="84" fillId="0" borderId="24" xfId="0" applyFont="1" applyBorder="1" applyAlignment="1" applyProtection="1">
      <alignment horizontal="center" vertical="center" shrinkToFit="1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22" xfId="0" applyFont="1" applyBorder="1" applyAlignment="1" applyProtection="1">
      <alignment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14" fontId="31" fillId="0" borderId="31" xfId="0" applyNumberFormat="1" applyFont="1" applyBorder="1" applyAlignment="1" applyProtection="1">
      <alignment horizontal="center" vertical="center"/>
      <protection hidden="1"/>
    </xf>
    <xf numFmtId="1" fontId="31" fillId="0" borderId="31" xfId="0" applyNumberFormat="1" applyFont="1" applyBorder="1" applyAlignment="1" applyProtection="1">
      <alignment horizontal="center" vertical="center"/>
      <protection hidden="1"/>
    </xf>
    <xf numFmtId="0" fontId="32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1" fontId="0" fillId="0" borderId="31" xfId="0" applyNumberForma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165" fontId="32" fillId="0" borderId="133" xfId="0" applyNumberFormat="1" applyFont="1" applyFill="1" applyBorder="1" applyAlignment="1" applyProtection="1">
      <alignment vertical="center" shrinkToFit="1"/>
      <protection hidden="1"/>
    </xf>
    <xf numFmtId="0" fontId="0" fillId="0" borderId="133" xfId="0" applyFill="1" applyBorder="1" applyProtection="1">
      <protection hidden="1"/>
    </xf>
    <xf numFmtId="0" fontId="80" fillId="0" borderId="133" xfId="0" applyFont="1" applyFill="1" applyBorder="1" applyAlignment="1" applyProtection="1">
      <alignment vertical="center"/>
      <protection hidden="1"/>
    </xf>
    <xf numFmtId="165" fontId="86" fillId="0" borderId="133" xfId="0" applyNumberFormat="1" applyFont="1" applyFill="1" applyBorder="1" applyAlignment="1" applyProtection="1">
      <alignment vertical="center" shrinkToFit="1"/>
      <protection hidden="1"/>
    </xf>
    <xf numFmtId="165" fontId="87" fillId="0" borderId="133" xfId="0" applyNumberFormat="1" applyFont="1" applyFill="1" applyBorder="1" applyAlignment="1" applyProtection="1">
      <alignment vertical="center"/>
      <protection hidden="1"/>
    </xf>
    <xf numFmtId="0" fontId="32" fillId="0" borderId="133" xfId="0" applyFont="1" applyFill="1" applyBorder="1" applyAlignment="1" applyProtection="1">
      <alignment vertical="center"/>
      <protection locked="0" hidden="1"/>
    </xf>
    <xf numFmtId="165" fontId="31" fillId="0" borderId="133" xfId="0" applyNumberFormat="1" applyFont="1" applyFill="1" applyBorder="1" applyAlignment="1" applyProtection="1">
      <alignment vertical="center" shrinkToFit="1"/>
      <protection hidden="1"/>
    </xf>
    <xf numFmtId="0" fontId="15" fillId="0" borderId="133" xfId="0" applyFont="1" applyFill="1" applyBorder="1" applyAlignment="1" applyProtection="1">
      <alignment vertical="center"/>
      <protection hidden="1"/>
    </xf>
    <xf numFmtId="0" fontId="15" fillId="0" borderId="0" xfId="0" applyFont="1"/>
    <xf numFmtId="0" fontId="15" fillId="0" borderId="0" xfId="0" applyFont="1" applyAlignment="1">
      <alignment wrapText="1"/>
    </xf>
    <xf numFmtId="166" fontId="15" fillId="0" borderId="0" xfId="0" applyNumberFormat="1" applyFont="1"/>
    <xf numFmtId="0" fontId="98" fillId="0" borderId="0" xfId="0" applyFont="1" applyAlignment="1">
      <alignment horizontal="center" vertical="center"/>
    </xf>
    <xf numFmtId="0" fontId="71" fillId="13" borderId="120" xfId="0" applyFont="1" applyFill="1" applyBorder="1" applyAlignment="1">
      <alignment horizontal="right" wrapText="1"/>
    </xf>
    <xf numFmtId="0" fontId="71" fillId="13" borderId="60" xfId="0" applyFont="1" applyFill="1" applyBorder="1" applyAlignment="1">
      <alignment horizontal="right" wrapText="1"/>
    </xf>
    <xf numFmtId="0" fontId="71" fillId="13" borderId="121" xfId="0" applyFont="1" applyFill="1" applyBorder="1" applyAlignment="1">
      <alignment horizontal="right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1" fillId="13" borderId="94" xfId="0" applyFont="1" applyFill="1" applyBorder="1" applyAlignment="1">
      <alignment horizontal="right" wrapText="1"/>
    </xf>
    <xf numFmtId="0" fontId="71" fillId="13" borderId="0" xfId="0" applyFont="1" applyFill="1" applyBorder="1" applyAlignment="1">
      <alignment horizontal="right" wrapText="1"/>
    </xf>
    <xf numFmtId="0" fontId="71" fillId="13" borderId="8" xfId="0" applyFont="1" applyFill="1" applyBorder="1" applyAlignment="1">
      <alignment horizontal="right" wrapText="1"/>
    </xf>
    <xf numFmtId="0" fontId="66" fillId="0" borderId="0" xfId="0" applyFont="1" applyBorder="1" applyAlignment="1">
      <alignment horizontal="right"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/>
    </xf>
    <xf numFmtId="0" fontId="71" fillId="13" borderId="120" xfId="0" applyFont="1" applyFill="1" applyBorder="1" applyAlignment="1">
      <alignment horizontal="center"/>
    </xf>
    <xf numFmtId="0" fontId="71" fillId="13" borderId="60" xfId="0" applyFont="1" applyFill="1" applyBorder="1" applyAlignment="1">
      <alignment horizontal="center"/>
    </xf>
    <xf numFmtId="0" fontId="73" fillId="13" borderId="60" xfId="1" applyFont="1" applyFill="1" applyBorder="1" applyAlignment="1">
      <alignment horizontal="center"/>
    </xf>
    <xf numFmtId="0" fontId="73" fillId="13" borderId="121" xfId="1" applyFont="1" applyFill="1" applyBorder="1" applyAlignment="1">
      <alignment horizontal="center"/>
    </xf>
    <xf numFmtId="0" fontId="71" fillId="13" borderId="122" xfId="0" applyFont="1" applyFill="1" applyBorder="1" applyAlignment="1">
      <alignment horizontal="right"/>
    </xf>
    <xf numFmtId="0" fontId="71" fillId="13" borderId="123" xfId="0" applyFont="1" applyFill="1" applyBorder="1" applyAlignment="1">
      <alignment horizontal="right"/>
    </xf>
    <xf numFmtId="0" fontId="71" fillId="13" borderId="124" xfId="0" applyFont="1" applyFill="1" applyBorder="1" applyAlignment="1">
      <alignment horizontal="right"/>
    </xf>
    <xf numFmtId="9" fontId="71" fillId="13" borderId="117" xfId="0" applyNumberFormat="1" applyFont="1" applyFill="1" applyBorder="1" applyAlignment="1">
      <alignment horizontal="right" vertical="center"/>
    </xf>
    <xf numFmtId="0" fontId="71" fillId="13" borderId="125" xfId="0" applyFont="1" applyFill="1" applyBorder="1" applyAlignment="1">
      <alignment horizontal="right" vertical="center"/>
    </xf>
    <xf numFmtId="0" fontId="71" fillId="13" borderId="94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horizontal="center" vertical="center" wrapText="1"/>
    </xf>
    <xf numFmtId="0" fontId="71" fillId="13" borderId="93" xfId="0" applyFont="1" applyFill="1" applyBorder="1" applyAlignment="1">
      <alignment horizontal="center" vertical="center" wrapText="1"/>
    </xf>
    <xf numFmtId="0" fontId="71" fillId="13" borderId="116" xfId="0" applyFont="1" applyFill="1" applyBorder="1" applyAlignment="1">
      <alignment horizontal="right" vertical="center" wrapText="1"/>
    </xf>
    <xf numFmtId="0" fontId="71" fillId="13" borderId="117" xfId="0" applyFont="1" applyFill="1" applyBorder="1" applyAlignment="1">
      <alignment horizontal="right" vertical="center" wrapText="1"/>
    </xf>
    <xf numFmtId="0" fontId="71" fillId="13" borderId="117" xfId="0" applyFont="1" applyFill="1" applyBorder="1" applyAlignment="1">
      <alignment horizontal="right"/>
    </xf>
    <xf numFmtId="0" fontId="71" fillId="13" borderId="125" xfId="0" applyFont="1" applyFill="1" applyBorder="1" applyAlignment="1">
      <alignment horizontal="right"/>
    </xf>
    <xf numFmtId="0" fontId="71" fillId="13" borderId="122" xfId="0" applyFont="1" applyFill="1" applyBorder="1" applyAlignment="1">
      <alignment horizontal="right" vertical="center"/>
    </xf>
    <xf numFmtId="0" fontId="71" fillId="13" borderId="123" xfId="0" applyFont="1" applyFill="1" applyBorder="1" applyAlignment="1">
      <alignment horizontal="right" vertical="center"/>
    </xf>
    <xf numFmtId="0" fontId="71" fillId="13" borderId="124" xfId="0" applyFont="1" applyFill="1" applyBorder="1" applyAlignment="1">
      <alignment horizontal="right" vertical="center"/>
    </xf>
    <xf numFmtId="9" fontId="71" fillId="13" borderId="117" xfId="0" applyNumberFormat="1" applyFont="1" applyFill="1" applyBorder="1" applyAlignment="1">
      <alignment horizontal="right" vertical="center" wrapText="1"/>
    </xf>
    <xf numFmtId="0" fontId="71" fillId="13" borderId="125" xfId="0" applyFont="1" applyFill="1" applyBorder="1" applyAlignment="1">
      <alignment horizontal="right" vertical="center" wrapText="1"/>
    </xf>
    <xf numFmtId="0" fontId="71" fillId="13" borderId="122" xfId="0" applyFont="1" applyFill="1" applyBorder="1" applyAlignment="1">
      <alignment horizontal="right" wrapText="1"/>
    </xf>
    <xf numFmtId="0" fontId="71" fillId="13" borderId="123" xfId="0" applyFont="1" applyFill="1" applyBorder="1" applyAlignment="1">
      <alignment horizontal="right" wrapText="1"/>
    </xf>
    <xf numFmtId="0" fontId="71" fillId="13" borderId="124" xfId="0" applyFont="1" applyFill="1" applyBorder="1" applyAlignment="1">
      <alignment horizontal="right" wrapText="1"/>
    </xf>
    <xf numFmtId="0" fontId="71" fillId="13" borderId="117" xfId="0" applyFont="1" applyFill="1" applyBorder="1" applyAlignment="1">
      <alignment horizontal="right" readingOrder="1"/>
    </xf>
    <xf numFmtId="0" fontId="71" fillId="13" borderId="125" xfId="0" applyFont="1" applyFill="1" applyBorder="1" applyAlignment="1">
      <alignment horizontal="right" readingOrder="1"/>
    </xf>
    <xf numFmtId="0" fontId="71" fillId="13" borderId="126" xfId="0" applyFont="1" applyFill="1" applyBorder="1" applyAlignment="1">
      <alignment horizontal="right" vertical="center"/>
    </xf>
    <xf numFmtId="0" fontId="71" fillId="13" borderId="127" xfId="0" applyFont="1" applyFill="1" applyBorder="1" applyAlignment="1">
      <alignment horizontal="right" vertical="center"/>
    </xf>
    <xf numFmtId="0" fontId="71" fillId="13" borderId="128" xfId="0" applyFont="1" applyFill="1" applyBorder="1" applyAlignment="1">
      <alignment horizontal="right" vertical="center"/>
    </xf>
    <xf numFmtId="9" fontId="71" fillId="13" borderId="129" xfId="0" applyNumberFormat="1" applyFont="1" applyFill="1" applyBorder="1" applyAlignment="1">
      <alignment horizontal="right" vertical="center"/>
    </xf>
    <xf numFmtId="0" fontId="71" fillId="13" borderId="130" xfId="0" applyFont="1" applyFill="1" applyBorder="1" applyAlignment="1">
      <alignment horizontal="right" vertical="center"/>
    </xf>
    <xf numFmtId="0" fontId="71" fillId="13" borderId="116" xfId="0" applyFont="1" applyFill="1" applyBorder="1" applyAlignment="1">
      <alignment horizontal="right" vertical="center"/>
    </xf>
    <xf numFmtId="0" fontId="71" fillId="13" borderId="117" xfId="0" applyFont="1" applyFill="1" applyBorder="1" applyAlignment="1">
      <alignment horizontal="right" vertical="center"/>
    </xf>
    <xf numFmtId="9" fontId="71" fillId="13" borderId="117" xfId="1" applyNumberFormat="1" applyFont="1" applyFill="1" applyBorder="1" applyAlignment="1">
      <alignment horizontal="right" vertical="center"/>
    </xf>
    <xf numFmtId="0" fontId="71" fillId="13" borderId="125" xfId="1" applyFont="1" applyFill="1" applyBorder="1" applyAlignment="1">
      <alignment horizontal="right" vertical="center"/>
    </xf>
    <xf numFmtId="0" fontId="71" fillId="13" borderId="120" xfId="0" applyFont="1" applyFill="1" applyBorder="1" applyAlignment="1">
      <alignment horizontal="right"/>
    </xf>
    <xf numFmtId="0" fontId="71" fillId="13" borderId="60" xfId="0" applyFont="1" applyFill="1" applyBorder="1" applyAlignment="1">
      <alignment horizontal="right"/>
    </xf>
    <xf numFmtId="0" fontId="71" fillId="13" borderId="121" xfId="0" applyFont="1" applyFill="1" applyBorder="1" applyAlignment="1">
      <alignment horizontal="right"/>
    </xf>
    <xf numFmtId="0" fontId="72" fillId="13" borderId="117" xfId="0" applyFont="1" applyFill="1" applyBorder="1" applyAlignment="1">
      <alignment horizontal="right" vertical="center"/>
    </xf>
    <xf numFmtId="0" fontId="72" fillId="13" borderId="125" xfId="0" applyFont="1" applyFill="1" applyBorder="1" applyAlignment="1">
      <alignment horizontal="right" vertical="center"/>
    </xf>
    <xf numFmtId="0" fontId="70" fillId="13" borderId="120" xfId="1" applyFont="1" applyFill="1" applyBorder="1" applyAlignment="1">
      <alignment horizontal="right"/>
    </xf>
    <xf numFmtId="0" fontId="70" fillId="13" borderId="60" xfId="1" applyFont="1" applyFill="1" applyBorder="1" applyAlignment="1">
      <alignment horizontal="right"/>
    </xf>
    <xf numFmtId="0" fontId="70" fillId="13" borderId="121" xfId="1" applyFont="1" applyFill="1" applyBorder="1" applyAlignment="1">
      <alignment horizontal="right"/>
    </xf>
    <xf numFmtId="0" fontId="65" fillId="0" borderId="0" xfId="0" applyFont="1" applyAlignment="1">
      <alignment horizontal="center"/>
    </xf>
    <xf numFmtId="0" fontId="66" fillId="0" borderId="8" xfId="0" applyFont="1" applyBorder="1" applyAlignment="1">
      <alignment horizontal="right"/>
    </xf>
    <xf numFmtId="0" fontId="68" fillId="13" borderId="109" xfId="0" applyFont="1" applyFill="1" applyBorder="1" applyAlignment="1">
      <alignment horizontal="center" vertical="center"/>
    </xf>
    <xf numFmtId="0" fontId="69" fillId="13" borderId="110" xfId="0" applyFont="1" applyFill="1" applyBorder="1" applyAlignment="1">
      <alignment horizontal="center" vertical="center"/>
    </xf>
    <xf numFmtId="0" fontId="69" fillId="13" borderId="116" xfId="0" applyFont="1" applyFill="1" applyBorder="1" applyAlignment="1">
      <alignment horizontal="center" vertical="center"/>
    </xf>
    <xf numFmtId="0" fontId="69" fillId="13" borderId="117" xfId="0" applyFont="1" applyFill="1" applyBorder="1" applyAlignment="1">
      <alignment horizontal="center" vertical="center"/>
    </xf>
    <xf numFmtId="0" fontId="69" fillId="13" borderId="111" xfId="0" applyFont="1" applyFill="1" applyBorder="1" applyAlignment="1">
      <alignment horizontal="center" vertical="center"/>
    </xf>
    <xf numFmtId="0" fontId="69" fillId="13" borderId="112" xfId="0" applyFont="1" applyFill="1" applyBorder="1" applyAlignment="1">
      <alignment horizontal="center" vertical="center"/>
    </xf>
    <xf numFmtId="0" fontId="69" fillId="13" borderId="118" xfId="0" applyFont="1" applyFill="1" applyBorder="1" applyAlignment="1">
      <alignment horizontal="center" vertical="center"/>
    </xf>
    <xf numFmtId="0" fontId="69" fillId="13" borderId="119" xfId="0" applyFont="1" applyFill="1" applyBorder="1" applyAlignment="1">
      <alignment horizontal="center" vertical="center"/>
    </xf>
    <xf numFmtId="0" fontId="70" fillId="13" borderId="113" xfId="1" applyFont="1" applyFill="1" applyBorder="1" applyAlignment="1">
      <alignment horizontal="right"/>
    </xf>
    <xf numFmtId="0" fontId="70" fillId="13" borderId="114" xfId="1" applyFont="1" applyFill="1" applyBorder="1" applyAlignment="1">
      <alignment horizontal="right"/>
    </xf>
    <xf numFmtId="0" fontId="70" fillId="13" borderId="115" xfId="1" applyFont="1" applyFill="1" applyBorder="1" applyAlignment="1">
      <alignment horizontal="right"/>
    </xf>
    <xf numFmtId="0" fontId="62" fillId="11" borderId="100" xfId="0" applyFont="1" applyFill="1" applyBorder="1" applyAlignment="1" applyProtection="1">
      <alignment horizontal="center" vertical="center"/>
    </xf>
    <xf numFmtId="0" fontId="62" fillId="11" borderId="24" xfId="0" applyFont="1" applyFill="1" applyBorder="1" applyAlignment="1" applyProtection="1">
      <alignment horizontal="center" vertical="center"/>
    </xf>
    <xf numFmtId="0" fontId="0" fillId="5" borderId="99" xfId="0" applyFill="1" applyBorder="1" applyAlignment="1" applyProtection="1">
      <alignment horizontal="center" wrapText="1"/>
      <protection locked="0"/>
    </xf>
    <xf numFmtId="0" fontId="0" fillId="5" borderId="0" xfId="0" applyFill="1" applyBorder="1" applyAlignment="1" applyProtection="1">
      <alignment horizontal="center" wrapText="1"/>
      <protection locked="0"/>
    </xf>
    <xf numFmtId="0" fontId="46" fillId="21" borderId="99" xfId="0" applyFont="1" applyFill="1" applyBorder="1" applyAlignment="1" applyProtection="1">
      <alignment horizontal="center" vertical="center"/>
    </xf>
    <xf numFmtId="0" fontId="46" fillId="21" borderId="0" xfId="0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center" shrinkToFit="1"/>
      <protection hidden="1"/>
    </xf>
    <xf numFmtId="0" fontId="44" fillId="3" borderId="47" xfId="1" applyFont="1" applyFill="1" applyBorder="1" applyAlignment="1" applyProtection="1">
      <alignment horizontal="center" vertical="center" shrinkToFit="1"/>
      <protection locked="0" hidden="1"/>
    </xf>
    <xf numFmtId="0" fontId="50" fillId="12" borderId="47" xfId="0" applyFont="1" applyFill="1" applyBorder="1" applyAlignment="1" applyProtection="1">
      <alignment horizontal="center" vertical="center" shrinkToFit="1"/>
      <protection hidden="1"/>
    </xf>
    <xf numFmtId="0" fontId="32" fillId="3" borderId="47" xfId="0" applyFont="1" applyFill="1" applyBorder="1" applyAlignment="1" applyProtection="1">
      <alignment horizontal="center" vertical="center" shrinkToFit="1"/>
      <protection hidden="1"/>
    </xf>
    <xf numFmtId="0" fontId="50" fillId="12" borderId="76" xfId="0" applyFont="1" applyFill="1" applyBorder="1" applyAlignment="1" applyProtection="1">
      <alignment horizontal="center" vertical="center" shrinkToFit="1"/>
      <protection hidden="1"/>
    </xf>
    <xf numFmtId="0" fontId="32" fillId="3" borderId="48" xfId="0" applyFont="1" applyFill="1" applyBorder="1" applyAlignment="1" applyProtection="1">
      <alignment horizontal="center" vertical="center" shrinkToFit="1"/>
      <protection hidden="1"/>
    </xf>
    <xf numFmtId="0" fontId="80" fillId="12" borderId="46" xfId="0" applyFont="1" applyFill="1" applyBorder="1" applyAlignment="1" applyProtection="1">
      <alignment horizontal="center" vertical="center" shrinkToFit="1"/>
      <protection hidden="1"/>
    </xf>
    <xf numFmtId="164" fontId="32" fillId="3" borderId="46" xfId="0" applyNumberFormat="1" applyFont="1" applyFill="1" applyBorder="1" applyAlignment="1" applyProtection="1">
      <alignment horizontal="center" vertical="center" shrinkToFit="1"/>
      <protection hidden="1"/>
    </xf>
    <xf numFmtId="0" fontId="81" fillId="12" borderId="97" xfId="0" applyFont="1" applyFill="1" applyBorder="1" applyAlignment="1" applyProtection="1">
      <alignment horizontal="center" vertical="center" shrinkToFit="1"/>
      <protection hidden="1"/>
    </xf>
    <xf numFmtId="0" fontId="27" fillId="3" borderId="47" xfId="0" applyFont="1" applyFill="1" applyBorder="1" applyAlignment="1" applyProtection="1">
      <alignment horizontal="center" vertical="center" shrinkToFit="1"/>
      <protection hidden="1"/>
    </xf>
    <xf numFmtId="0" fontId="31" fillId="0" borderId="47" xfId="0" applyFont="1" applyFill="1" applyBorder="1" applyAlignment="1" applyProtection="1">
      <alignment horizontal="center" vertical="center" shrinkToFit="1"/>
      <protection hidden="1"/>
    </xf>
    <xf numFmtId="0" fontId="60" fillId="3" borderId="47" xfId="0" applyFont="1" applyFill="1" applyBorder="1" applyAlignment="1" applyProtection="1">
      <alignment horizontal="center" vertical="center" shrinkToFit="1"/>
      <protection hidden="1"/>
    </xf>
    <xf numFmtId="0" fontId="81" fillId="12" borderId="47" xfId="0" applyFont="1" applyFill="1" applyBorder="1" applyAlignment="1" applyProtection="1">
      <alignment horizontal="center" vertical="center" shrinkToFit="1"/>
      <protection hidden="1"/>
    </xf>
    <xf numFmtId="0" fontId="60" fillId="3" borderId="48" xfId="0" applyFont="1" applyFill="1" applyBorder="1" applyAlignment="1" applyProtection="1">
      <alignment horizontal="center" vertical="center" shrinkToFit="1"/>
      <protection hidden="1"/>
    </xf>
    <xf numFmtId="14" fontId="81" fillId="12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0" fontId="9" fillId="3" borderId="36" xfId="0" applyFont="1" applyFill="1" applyBorder="1" applyAlignment="1" applyProtection="1">
      <alignment horizontal="center" vertical="center"/>
      <protection hidden="1"/>
    </xf>
    <xf numFmtId="0" fontId="34" fillId="12" borderId="7" xfId="0" applyFont="1" applyFill="1" applyBorder="1" applyAlignment="1" applyProtection="1">
      <alignment horizontal="center" vertical="center"/>
    </xf>
    <xf numFmtId="0" fontId="34" fillId="12" borderId="8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 shrinkToFit="1"/>
      <protection hidden="1"/>
    </xf>
    <xf numFmtId="0" fontId="9" fillId="3" borderId="23" xfId="0" applyFont="1" applyFill="1" applyBorder="1" applyAlignment="1" applyProtection="1">
      <alignment horizontal="center" vertical="center" shrinkToFit="1"/>
      <protection hidden="1"/>
    </xf>
    <xf numFmtId="0" fontId="9" fillId="3" borderId="106" xfId="0" applyFont="1" applyFill="1" applyBorder="1" applyAlignment="1" applyProtection="1">
      <alignment horizontal="center" vertical="center" shrinkToFit="1"/>
      <protection hidden="1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center" vertical="center"/>
    </xf>
    <xf numFmtId="0" fontId="5" fillId="5" borderId="32" xfId="0" applyFont="1" applyFill="1" applyBorder="1" applyAlignment="1" applyProtection="1">
      <alignment horizontal="center" vertical="center"/>
    </xf>
    <xf numFmtId="0" fontId="41" fillId="5" borderId="32" xfId="0" applyFont="1" applyFill="1" applyBorder="1" applyAlignment="1" applyProtection="1">
      <alignment horizontal="center" vertical="center"/>
    </xf>
    <xf numFmtId="0" fontId="41" fillId="5" borderId="6" xfId="0" applyFont="1" applyFill="1" applyBorder="1" applyAlignment="1" applyProtection="1">
      <alignment horizontal="center" vertical="center"/>
    </xf>
    <xf numFmtId="0" fontId="41" fillId="5" borderId="40" xfId="0" applyFont="1" applyFill="1" applyBorder="1" applyAlignment="1" applyProtection="1">
      <alignment horizontal="center" vertical="center"/>
    </xf>
    <xf numFmtId="0" fontId="50" fillId="12" borderId="0" xfId="0" applyFont="1" applyFill="1" applyBorder="1" applyAlignment="1" applyProtection="1">
      <alignment horizontal="center" vertical="center" shrinkToFit="1"/>
      <protection hidden="1"/>
    </xf>
    <xf numFmtId="0" fontId="50" fillId="12" borderId="0" xfId="0" applyNumberFormat="1" applyFont="1" applyFill="1" applyBorder="1" applyAlignment="1" applyProtection="1">
      <alignment horizontal="center" vertical="center" shrinkToFit="1"/>
      <protection hidden="1"/>
    </xf>
    <xf numFmtId="49" fontId="60" fillId="3" borderId="47" xfId="0" applyNumberFormat="1" applyFont="1" applyFill="1" applyBorder="1" applyAlignment="1" applyProtection="1">
      <alignment horizontal="center" vertical="center" shrinkToFit="1"/>
      <protection hidden="1"/>
    </xf>
    <xf numFmtId="0" fontId="50" fillId="12" borderId="46" xfId="0" applyFont="1" applyFill="1" applyBorder="1" applyAlignment="1" applyProtection="1">
      <alignment horizontal="center" vertical="center" shrinkToFit="1"/>
      <protection hidden="1"/>
    </xf>
    <xf numFmtId="0" fontId="50" fillId="12" borderId="95" xfId="0" applyFont="1" applyFill="1" applyBorder="1" applyAlignment="1" applyProtection="1">
      <alignment horizontal="center" vertical="center" shrinkToFit="1"/>
      <protection hidden="1"/>
    </xf>
    <xf numFmtId="0" fontId="27" fillId="3" borderId="48" xfId="0" applyFont="1" applyFill="1" applyBorder="1" applyAlignment="1" applyProtection="1">
      <alignment horizontal="center" vertical="center" shrinkToFit="1"/>
      <protection hidden="1"/>
    </xf>
    <xf numFmtId="0" fontId="50" fillId="12" borderId="94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50" fillId="12" borderId="76" xfId="0" applyNumberFormat="1" applyFont="1" applyFill="1" applyBorder="1" applyAlignment="1" applyProtection="1">
      <alignment horizontal="center" vertical="center" shrinkToFit="1"/>
      <protection hidden="1"/>
    </xf>
    <xf numFmtId="0" fontId="27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0" xfId="0" applyFont="1" applyFill="1" applyBorder="1" applyAlignment="1" applyProtection="1">
      <alignment horizontal="center" vertical="center" shrinkToFit="1"/>
      <protection locked="0" hidden="1"/>
    </xf>
    <xf numFmtId="0" fontId="50" fillId="12" borderId="5" xfId="0" applyFont="1" applyFill="1" applyBorder="1" applyAlignment="1" applyProtection="1">
      <alignment horizontal="center" vertical="center" shrinkToFit="1"/>
      <protection hidden="1"/>
    </xf>
    <xf numFmtId="0" fontId="32" fillId="3" borderId="46" xfId="0" applyNumberFormat="1" applyFont="1" applyFill="1" applyBorder="1" applyAlignment="1" applyProtection="1">
      <alignment horizontal="center" vertical="center" shrinkToFit="1"/>
      <protection hidden="1"/>
    </xf>
    <xf numFmtId="0" fontId="42" fillId="3" borderId="47" xfId="1" applyFont="1" applyFill="1" applyBorder="1" applyAlignment="1" applyProtection="1">
      <alignment horizontal="center" vertical="center" shrinkToFit="1"/>
      <protection hidden="1"/>
    </xf>
    <xf numFmtId="0" fontId="9" fillId="3" borderId="38" xfId="0" applyFont="1" applyFill="1" applyBorder="1" applyAlignment="1" applyProtection="1">
      <alignment horizontal="center" vertical="center" shrinkToFit="1"/>
      <protection hidden="1"/>
    </xf>
    <xf numFmtId="0" fontId="9" fillId="3" borderId="25" xfId="0" applyFont="1" applyFill="1" applyBorder="1" applyAlignment="1" applyProtection="1">
      <alignment horizontal="center" vertical="center" shrinkToFit="1"/>
      <protection hidden="1"/>
    </xf>
    <xf numFmtId="0" fontId="9" fillId="3" borderId="39" xfId="0" applyFont="1" applyFill="1" applyBorder="1" applyAlignment="1" applyProtection="1">
      <alignment horizontal="center" vertical="center" shrinkToFit="1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9" fillId="3" borderId="39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49" fontId="27" fillId="3" borderId="0" xfId="1" applyNumberFormat="1" applyFont="1" applyFill="1" applyBorder="1" applyAlignment="1" applyProtection="1">
      <alignment horizontal="center" vertical="center" shrinkToFit="1"/>
      <protection hidden="1"/>
    </xf>
    <xf numFmtId="0" fontId="27" fillId="3" borderId="0" xfId="1" applyNumberFormat="1" applyFont="1" applyFill="1" applyBorder="1" applyAlignment="1" applyProtection="1">
      <alignment horizontal="center" vertical="center" shrinkToFit="1"/>
      <protection hidden="1"/>
    </xf>
    <xf numFmtId="0" fontId="80" fillId="12" borderId="47" xfId="0" applyFont="1" applyFill="1" applyBorder="1" applyAlignment="1" applyProtection="1">
      <alignment horizontal="center" vertical="center" shrinkToFit="1"/>
      <protection hidden="1"/>
    </xf>
    <xf numFmtId="0" fontId="81" fillId="12" borderId="48" xfId="0" applyFont="1" applyFill="1" applyBorder="1" applyAlignment="1" applyProtection="1">
      <alignment horizontal="center" vertical="center" shrinkToFit="1"/>
      <protection hidden="1"/>
    </xf>
    <xf numFmtId="0" fontId="80" fillId="12" borderId="96" xfId="0" applyFont="1" applyFill="1" applyBorder="1" applyAlignment="1" applyProtection="1">
      <alignment horizontal="center" vertical="center" shrinkToFit="1"/>
      <protection hidden="1"/>
    </xf>
    <xf numFmtId="0" fontId="34" fillId="12" borderId="6" xfId="0" applyFont="1" applyFill="1" applyBorder="1" applyAlignment="1" applyProtection="1">
      <alignment horizontal="center" vertical="center" wrapText="1"/>
    </xf>
    <xf numFmtId="0" fontId="34" fillId="12" borderId="8" xfId="0" applyFont="1" applyFill="1" applyBorder="1" applyAlignment="1" applyProtection="1">
      <alignment horizontal="center" vertical="center" wrapText="1"/>
    </xf>
    <xf numFmtId="0" fontId="34" fillId="12" borderId="41" xfId="0" applyFont="1" applyFill="1" applyBorder="1" applyAlignment="1" applyProtection="1">
      <alignment horizontal="center" vertical="center" wrapText="1"/>
    </xf>
    <xf numFmtId="0" fontId="34" fillId="12" borderId="6" xfId="0" applyFont="1" applyFill="1" applyBorder="1" applyAlignment="1" applyProtection="1">
      <alignment horizontal="center" vertical="center"/>
    </xf>
    <xf numFmtId="0" fontId="34" fillId="12" borderId="40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  <protection hidden="1"/>
    </xf>
    <xf numFmtId="0" fontId="47" fillId="12" borderId="28" xfId="1" applyFont="1" applyFill="1" applyBorder="1" applyAlignment="1" applyProtection="1">
      <alignment horizontal="center" vertical="center"/>
    </xf>
    <xf numFmtId="0" fontId="47" fillId="12" borderId="0" xfId="1" applyFont="1" applyFill="1" applyBorder="1" applyAlignment="1" applyProtection="1">
      <alignment horizontal="center" vertical="center"/>
    </xf>
    <xf numFmtId="0" fontId="47" fillId="12" borderId="28" xfId="1" applyFont="1" applyFill="1" applyBorder="1" applyAlignment="1" applyProtection="1">
      <alignment horizontal="center" vertical="center" wrapText="1"/>
    </xf>
    <xf numFmtId="0" fontId="47" fillId="12" borderId="0" xfId="1" applyFont="1" applyFill="1" applyBorder="1" applyAlignment="1" applyProtection="1">
      <alignment horizontal="center" vertical="center" wrapText="1"/>
    </xf>
    <xf numFmtId="0" fontId="9" fillId="3" borderId="37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3" borderId="106" xfId="0" applyFont="1" applyFill="1" applyBorder="1" applyAlignment="1" applyProtection="1">
      <alignment horizontal="center" vertical="center"/>
      <protection hidden="1"/>
    </xf>
    <xf numFmtId="0" fontId="9" fillId="3" borderId="107" xfId="0" applyFont="1" applyFill="1" applyBorder="1" applyAlignment="1" applyProtection="1">
      <alignment horizontal="center" vertical="center"/>
      <protection hidden="1"/>
    </xf>
    <xf numFmtId="0" fontId="9" fillId="3" borderId="33" xfId="0" applyFont="1" applyFill="1" applyBorder="1" applyAlignment="1" applyProtection="1">
      <alignment horizontal="center" vertical="center"/>
      <protection hidden="1"/>
    </xf>
    <xf numFmtId="0" fontId="9" fillId="3" borderId="108" xfId="0" applyFont="1" applyFill="1" applyBorder="1" applyAlignment="1" applyProtection="1">
      <alignment horizontal="center" vertical="center"/>
      <protection hidden="1"/>
    </xf>
    <xf numFmtId="0" fontId="34" fillId="12" borderId="89" xfId="0" applyFont="1" applyFill="1" applyBorder="1" applyAlignment="1" applyProtection="1">
      <alignment horizontal="center" vertical="center"/>
    </xf>
    <xf numFmtId="0" fontId="43" fillId="12" borderId="0" xfId="1" applyFont="1" applyFill="1" applyBorder="1" applyAlignment="1" applyProtection="1">
      <alignment horizontal="center" vertical="center" wrapText="1"/>
    </xf>
    <xf numFmtId="0" fontId="61" fillId="3" borderId="107" xfId="0" applyFont="1" applyFill="1" applyBorder="1" applyAlignment="1" applyProtection="1">
      <alignment horizontal="center" vertical="center"/>
      <protection hidden="1"/>
    </xf>
    <xf numFmtId="0" fontId="61" fillId="3" borderId="33" xfId="0" applyFont="1" applyFill="1" applyBorder="1" applyAlignment="1" applyProtection="1">
      <alignment horizontal="center" vertical="center"/>
      <protection hidden="1"/>
    </xf>
    <xf numFmtId="0" fontId="61" fillId="3" borderId="108" xfId="0" applyFont="1" applyFill="1" applyBorder="1" applyAlignment="1" applyProtection="1">
      <alignment horizontal="center" vertical="center"/>
      <protection hidden="1"/>
    </xf>
    <xf numFmtId="0" fontId="85" fillId="6" borderId="0" xfId="0" applyFont="1" applyFill="1" applyAlignment="1" applyProtection="1">
      <alignment horizontal="center"/>
      <protection hidden="1"/>
    </xf>
    <xf numFmtId="0" fontId="15" fillId="0" borderId="133" xfId="0" applyFont="1" applyFill="1" applyBorder="1" applyAlignment="1" applyProtection="1">
      <alignment horizontal="center" vertical="center"/>
      <protection hidden="1"/>
    </xf>
    <xf numFmtId="0" fontId="50" fillId="0" borderId="133" xfId="0" applyFont="1" applyFill="1" applyBorder="1" applyAlignment="1" applyProtection="1">
      <alignment horizontal="center" vertical="center"/>
      <protection hidden="1"/>
    </xf>
    <xf numFmtId="0" fontId="80" fillId="0" borderId="133" xfId="0" applyFont="1" applyFill="1" applyBorder="1" applyAlignment="1" applyProtection="1">
      <alignment horizontal="center" vertical="center"/>
      <protection hidden="1"/>
    </xf>
    <xf numFmtId="0" fontId="78" fillId="0" borderId="133" xfId="0" applyFont="1" applyFill="1" applyBorder="1" applyAlignment="1" applyProtection="1">
      <alignment horizontal="center"/>
      <protection hidden="1"/>
    </xf>
    <xf numFmtId="0" fontId="81" fillId="25" borderId="139" xfId="0" applyFont="1" applyFill="1" applyBorder="1" applyAlignment="1" applyProtection="1">
      <alignment horizontal="center" vertical="center" shrinkToFit="1"/>
      <protection hidden="1"/>
    </xf>
    <xf numFmtId="165" fontId="63" fillId="14" borderId="140" xfId="0" applyNumberFormat="1" applyFont="1" applyFill="1" applyBorder="1" applyAlignment="1" applyProtection="1">
      <alignment horizontal="center" vertical="center" shrinkToFit="1"/>
      <protection hidden="1"/>
    </xf>
    <xf numFmtId="165" fontId="63" fillId="14" borderId="133" xfId="0" applyNumberFormat="1" applyFont="1" applyFill="1" applyBorder="1" applyAlignment="1" applyProtection="1">
      <alignment horizontal="center" vertical="center" shrinkToFit="1"/>
      <protection hidden="1"/>
    </xf>
    <xf numFmtId="165" fontId="63" fillId="14" borderId="141" xfId="0" applyNumberFormat="1" applyFont="1" applyFill="1" applyBorder="1" applyAlignment="1" applyProtection="1">
      <alignment horizontal="center" vertical="center" shrinkToFit="1"/>
      <protection hidden="1"/>
    </xf>
    <xf numFmtId="0" fontId="81" fillId="12" borderId="139" xfId="0" applyFont="1" applyFill="1" applyBorder="1" applyAlignment="1" applyProtection="1">
      <alignment horizontal="center" vertical="center" wrapText="1"/>
      <protection hidden="1"/>
    </xf>
    <xf numFmtId="0" fontId="81" fillId="12" borderId="139" xfId="0" applyFont="1" applyFill="1" applyBorder="1" applyAlignment="1" applyProtection="1">
      <alignment horizontal="center" vertical="center"/>
      <protection hidden="1"/>
    </xf>
    <xf numFmtId="0" fontId="9" fillId="3" borderId="107" xfId="0" applyFont="1" applyFill="1" applyBorder="1" applyAlignment="1" applyProtection="1">
      <alignment horizontal="center" vertical="center" shrinkToFit="1"/>
      <protection hidden="1"/>
    </xf>
    <xf numFmtId="0" fontId="9" fillId="3" borderId="33" xfId="0" applyFont="1" applyFill="1" applyBorder="1" applyAlignment="1" applyProtection="1">
      <alignment horizontal="center" vertical="center" shrinkToFit="1"/>
      <protection hidden="1"/>
    </xf>
    <xf numFmtId="0" fontId="9" fillId="3" borderId="108" xfId="0" applyFont="1" applyFill="1" applyBorder="1" applyAlignment="1" applyProtection="1">
      <alignment horizontal="center" vertical="center" shrinkToFit="1"/>
      <protection hidden="1"/>
    </xf>
    <xf numFmtId="0" fontId="50" fillId="0" borderId="134" xfId="0" applyFont="1" applyFill="1" applyBorder="1" applyAlignment="1" applyProtection="1">
      <alignment horizontal="center" vertical="center"/>
      <protection hidden="1"/>
    </xf>
    <xf numFmtId="0" fontId="51" fillId="20" borderId="133" xfId="0" applyFont="1" applyFill="1" applyBorder="1" applyAlignment="1" applyProtection="1">
      <alignment horizontal="center" vertical="center"/>
      <protection hidden="1"/>
    </xf>
    <xf numFmtId="0" fontId="53" fillId="0" borderId="133" xfId="0" applyFont="1" applyFill="1" applyBorder="1" applyAlignment="1" applyProtection="1">
      <alignment horizontal="center" vertical="center"/>
      <protection hidden="1"/>
    </xf>
    <xf numFmtId="0" fontId="81" fillId="25" borderId="139" xfId="0" applyFont="1" applyFill="1" applyBorder="1" applyAlignment="1" applyProtection="1">
      <alignment horizontal="center" vertical="center"/>
      <protection hidden="1"/>
    </xf>
    <xf numFmtId="0" fontId="51" fillId="20" borderId="140" xfId="0" applyFont="1" applyFill="1" applyBorder="1" applyAlignment="1" applyProtection="1">
      <alignment horizontal="center" vertical="center"/>
      <protection hidden="1"/>
    </xf>
    <xf numFmtId="0" fontId="51" fillId="20" borderId="141" xfId="0" applyFont="1" applyFill="1" applyBorder="1" applyAlignment="1" applyProtection="1">
      <alignment horizontal="center" vertical="center"/>
      <protection hidden="1"/>
    </xf>
    <xf numFmtId="0" fontId="34" fillId="13" borderId="0" xfId="0" applyFont="1" applyFill="1" applyAlignment="1" applyProtection="1">
      <alignment horizontal="center" vertical="center"/>
      <protection hidden="1"/>
    </xf>
    <xf numFmtId="0" fontId="72" fillId="25" borderId="142" xfId="0" applyFont="1" applyFill="1" applyBorder="1" applyAlignment="1" applyProtection="1">
      <alignment horizontal="center" vertical="center"/>
      <protection hidden="1"/>
    </xf>
    <xf numFmtId="0" fontId="81" fillId="25" borderId="142" xfId="0" applyFont="1" applyFill="1" applyBorder="1" applyAlignment="1" applyProtection="1">
      <alignment horizontal="center" vertical="center"/>
      <protection hidden="1"/>
    </xf>
    <xf numFmtId="0" fontId="32" fillId="14" borderId="140" xfId="0" applyFont="1" applyFill="1" applyBorder="1" applyAlignment="1" applyProtection="1">
      <alignment horizontal="center" vertical="center"/>
      <protection locked="0" hidden="1"/>
    </xf>
    <xf numFmtId="0" fontId="32" fillId="14" borderId="133" xfId="0" applyFont="1" applyFill="1" applyBorder="1" applyAlignment="1" applyProtection="1">
      <alignment horizontal="center" vertical="center"/>
      <protection locked="0" hidden="1"/>
    </xf>
    <xf numFmtId="0" fontId="32" fillId="14" borderId="141" xfId="0" applyFont="1" applyFill="1" applyBorder="1" applyAlignment="1" applyProtection="1">
      <alignment horizontal="center" vertical="center"/>
      <protection locked="0" hidden="1"/>
    </xf>
    <xf numFmtId="0" fontId="60" fillId="26" borderId="140" xfId="0" applyFont="1" applyFill="1" applyBorder="1" applyAlignment="1" applyProtection="1">
      <alignment horizontal="center" vertical="center"/>
      <protection locked="0" hidden="1"/>
    </xf>
    <xf numFmtId="0" fontId="60" fillId="26" borderId="133" xfId="0" applyFont="1" applyFill="1" applyBorder="1" applyAlignment="1" applyProtection="1">
      <alignment horizontal="center" vertical="center"/>
      <protection locked="0" hidden="1"/>
    </xf>
    <xf numFmtId="0" fontId="60" fillId="26" borderId="141" xfId="0" applyFont="1" applyFill="1" applyBorder="1" applyAlignment="1" applyProtection="1">
      <alignment horizontal="center" vertical="center"/>
      <protection locked="0" hidden="1"/>
    </xf>
    <xf numFmtId="165" fontId="31" fillId="14" borderId="140" xfId="0" applyNumberFormat="1" applyFont="1" applyFill="1" applyBorder="1" applyAlignment="1" applyProtection="1">
      <alignment horizontal="center" vertical="center" shrinkToFit="1"/>
      <protection hidden="1"/>
    </xf>
    <xf numFmtId="165" fontId="31" fillId="14" borderId="133" xfId="0" applyNumberFormat="1" applyFont="1" applyFill="1" applyBorder="1" applyAlignment="1" applyProtection="1">
      <alignment horizontal="center" vertical="center" shrinkToFit="1"/>
      <protection hidden="1"/>
    </xf>
    <xf numFmtId="165" fontId="31" fillId="14" borderId="141" xfId="0" applyNumberFormat="1" applyFont="1" applyFill="1" applyBorder="1" applyAlignment="1" applyProtection="1">
      <alignment horizontal="center" vertical="center" shrinkToFit="1"/>
      <protection hidden="1"/>
    </xf>
    <xf numFmtId="165" fontId="32" fillId="14" borderId="140" xfId="0" applyNumberFormat="1" applyFont="1" applyFill="1" applyBorder="1" applyAlignment="1" applyProtection="1">
      <alignment horizontal="center" vertical="center" shrinkToFit="1"/>
      <protection hidden="1"/>
    </xf>
    <xf numFmtId="165" fontId="32" fillId="14" borderId="133" xfId="0" applyNumberFormat="1" applyFont="1" applyFill="1" applyBorder="1" applyAlignment="1" applyProtection="1">
      <alignment horizontal="center" vertical="center" shrinkToFit="1"/>
      <protection hidden="1"/>
    </xf>
    <xf numFmtId="165" fontId="32" fillId="14" borderId="141" xfId="0" applyNumberFormat="1" applyFont="1" applyFill="1" applyBorder="1" applyAlignment="1" applyProtection="1">
      <alignment horizontal="center" vertical="center" shrinkToFit="1"/>
      <protection hidden="1"/>
    </xf>
    <xf numFmtId="0" fontId="81" fillId="25" borderId="143" xfId="0" applyFont="1" applyFill="1" applyBorder="1" applyAlignment="1" applyProtection="1">
      <alignment horizontal="center" vertical="center"/>
      <protection hidden="1"/>
    </xf>
    <xf numFmtId="0" fontId="81" fillId="25" borderId="0" xfId="0" applyFont="1" applyFill="1" applyBorder="1" applyAlignment="1" applyProtection="1">
      <alignment horizontal="center" vertical="center"/>
      <protection hidden="1"/>
    </xf>
    <xf numFmtId="0" fontId="95" fillId="3" borderId="23" xfId="0" applyFont="1" applyFill="1" applyBorder="1" applyAlignment="1" applyProtection="1">
      <alignment horizontal="center" vertical="center" shrinkToFit="1"/>
      <protection hidden="1"/>
    </xf>
    <xf numFmtId="0" fontId="95" fillId="3" borderId="82" xfId="0" applyFont="1" applyFill="1" applyBorder="1" applyAlignment="1" applyProtection="1">
      <alignment horizontal="center" vertical="center" shrinkToFit="1"/>
      <protection hidden="1"/>
    </xf>
    <xf numFmtId="0" fontId="97" fillId="3" borderId="23" xfId="0" applyFont="1" applyFill="1" applyBorder="1" applyAlignment="1" applyProtection="1">
      <alignment horizontal="center" vertical="center" shrinkToFit="1"/>
      <protection hidden="1"/>
    </xf>
    <xf numFmtId="0" fontId="96" fillId="0" borderId="23" xfId="0" applyFont="1" applyBorder="1" applyAlignment="1" applyProtection="1">
      <alignment horizontal="center" vertical="center" shrinkToFit="1"/>
      <protection hidden="1"/>
    </xf>
    <xf numFmtId="0" fontId="96" fillId="0" borderId="82" xfId="0" applyFont="1" applyBorder="1" applyAlignment="1" applyProtection="1">
      <alignment horizontal="center" vertical="center" shrinkToFit="1"/>
      <protection hidden="1"/>
    </xf>
    <xf numFmtId="0" fontId="96" fillId="0" borderId="83" xfId="0" applyFont="1" applyBorder="1" applyAlignment="1" applyProtection="1">
      <alignment horizontal="center" vertical="center" shrinkToFit="1"/>
      <protection hidden="1"/>
    </xf>
    <xf numFmtId="0" fontId="96" fillId="0" borderId="33" xfId="0" applyFont="1" applyBorder="1" applyAlignment="1" applyProtection="1">
      <alignment horizontal="center" vertical="center" shrinkToFit="1"/>
      <protection hidden="1"/>
    </xf>
    <xf numFmtId="0" fontId="96" fillId="0" borderId="81" xfId="0" applyFont="1" applyBorder="1" applyAlignment="1" applyProtection="1">
      <alignment horizontal="center" vertical="center" shrinkToFit="1"/>
      <protection hidden="1"/>
    </xf>
    <xf numFmtId="164" fontId="95" fillId="3" borderId="23" xfId="0" applyNumberFormat="1" applyFont="1" applyFill="1" applyBorder="1" applyAlignment="1" applyProtection="1">
      <alignment horizontal="center" vertical="center" shrinkToFit="1"/>
      <protection hidden="1"/>
    </xf>
    <xf numFmtId="49" fontId="97" fillId="3" borderId="33" xfId="0" applyNumberFormat="1" applyFont="1" applyFill="1" applyBorder="1" applyAlignment="1" applyProtection="1">
      <alignment horizontal="center" vertical="center" shrinkToFit="1"/>
      <protection hidden="1"/>
    </xf>
    <xf numFmtId="0" fontId="97" fillId="3" borderId="33" xfId="0" applyFont="1" applyFill="1" applyBorder="1" applyAlignment="1" applyProtection="1">
      <alignment horizontal="center" vertical="center" shrinkToFit="1"/>
      <protection hidden="1"/>
    </xf>
    <xf numFmtId="0" fontId="36" fillId="0" borderId="77" xfId="0" applyFont="1" applyBorder="1" applyAlignment="1" applyProtection="1">
      <alignment horizontal="center" vertical="center" readingOrder="2"/>
      <protection hidden="1"/>
    </xf>
    <xf numFmtId="22" fontId="54" fillId="0" borderId="77" xfId="0" applyNumberFormat="1" applyFont="1" applyBorder="1" applyAlignment="1" applyProtection="1">
      <alignment horizontal="center" vertical="center" readingOrder="2"/>
      <protection hidden="1"/>
    </xf>
    <xf numFmtId="0" fontId="6" fillId="0" borderId="78" xfId="0" applyFont="1" applyBorder="1" applyAlignment="1" applyProtection="1">
      <alignment horizontal="center" vertical="center" shrinkToFit="1"/>
      <protection hidden="1"/>
    </xf>
    <xf numFmtId="0" fontId="6" fillId="0" borderId="79" xfId="0" applyFont="1" applyBorder="1" applyAlignment="1" applyProtection="1">
      <alignment horizontal="center" vertical="center" shrinkToFit="1"/>
      <protection hidden="1"/>
    </xf>
    <xf numFmtId="0" fontId="93" fillId="3" borderId="79" xfId="1" applyFont="1" applyFill="1" applyBorder="1" applyAlignment="1" applyProtection="1">
      <alignment horizontal="center" vertical="center" shrinkToFit="1"/>
      <protection hidden="1"/>
    </xf>
    <xf numFmtId="0" fontId="94" fillId="3" borderId="79" xfId="0" applyFont="1" applyFill="1" applyBorder="1" applyAlignment="1" applyProtection="1">
      <alignment horizontal="center" vertical="center" shrinkToFit="1"/>
      <protection hidden="1"/>
    </xf>
    <xf numFmtId="0" fontId="83" fillId="3" borderId="79" xfId="0" applyFont="1" applyFill="1" applyBorder="1" applyAlignment="1" applyProtection="1">
      <alignment horizontal="center" vertical="center" shrinkToFit="1"/>
      <protection hidden="1"/>
    </xf>
    <xf numFmtId="0" fontId="83" fillId="3" borderId="80" xfId="0" applyFont="1" applyFill="1" applyBorder="1" applyAlignment="1" applyProtection="1">
      <alignment horizontal="center" vertical="center" shrinkToFit="1"/>
      <protection hidden="1"/>
    </xf>
    <xf numFmtId="0" fontId="77" fillId="0" borderId="81" xfId="0" applyFont="1" applyBorder="1" applyAlignment="1" applyProtection="1">
      <alignment horizontal="center" vertical="center" shrinkToFit="1"/>
      <protection hidden="1"/>
    </xf>
    <xf numFmtId="0" fontId="77" fillId="0" borderId="23" xfId="0" applyFont="1" applyBorder="1" applyAlignment="1" applyProtection="1">
      <alignment horizontal="center" vertical="center" shrinkToFit="1"/>
      <protection hidden="1"/>
    </xf>
    <xf numFmtId="0" fontId="83" fillId="3" borderId="23" xfId="0" applyFont="1" applyFill="1" applyBorder="1" applyAlignment="1" applyProtection="1">
      <alignment horizontal="center" vertical="center" shrinkToFit="1"/>
      <protection hidden="1"/>
    </xf>
    <xf numFmtId="0" fontId="77" fillId="0" borderId="79" xfId="0" applyFont="1" applyBorder="1" applyAlignment="1" applyProtection="1">
      <alignment horizontal="center" vertical="center" shrinkToFit="1"/>
      <protection hidden="1"/>
    </xf>
    <xf numFmtId="0" fontId="77" fillId="0" borderId="82" xfId="0" applyFont="1" applyBorder="1" applyAlignment="1" applyProtection="1">
      <alignment horizontal="center" vertical="center" shrinkToFit="1"/>
      <protection hidden="1"/>
    </xf>
    <xf numFmtId="49" fontId="95" fillId="3" borderId="33" xfId="0" applyNumberFormat="1" applyFont="1" applyFill="1" applyBorder="1" applyAlignment="1" applyProtection="1">
      <alignment horizontal="center" vertical="center" shrinkToFit="1"/>
      <protection hidden="1"/>
    </xf>
    <xf numFmtId="0" fontId="95" fillId="3" borderId="33" xfId="0" applyFont="1" applyFill="1" applyBorder="1" applyAlignment="1" applyProtection="1">
      <alignment horizontal="center" vertical="center" shrinkToFit="1"/>
      <protection hidden="1"/>
    </xf>
    <xf numFmtId="0" fontId="97" fillId="3" borderId="84" xfId="0" applyFont="1" applyFill="1" applyBorder="1" applyAlignment="1" applyProtection="1">
      <alignment horizontal="center" vertical="center" shrinkToFit="1"/>
      <protection hidden="1"/>
    </xf>
    <xf numFmtId="0" fontId="84" fillId="0" borderId="135" xfId="0" applyFont="1" applyBorder="1" applyAlignment="1" applyProtection="1">
      <alignment horizontal="center" shrinkToFit="1"/>
      <protection hidden="1"/>
    </xf>
    <xf numFmtId="0" fontId="84" fillId="0" borderId="23" xfId="0" applyFont="1" applyBorder="1" applyAlignment="1" applyProtection="1">
      <alignment horizontal="center" shrinkToFit="1"/>
      <protection hidden="1"/>
    </xf>
    <xf numFmtId="165" fontId="89" fillId="3" borderId="23" xfId="0" applyNumberFormat="1" applyFont="1" applyFill="1" applyBorder="1" applyAlignment="1" applyProtection="1">
      <alignment horizontal="right" vertical="center" shrinkToFit="1"/>
      <protection hidden="1"/>
    </xf>
    <xf numFmtId="165" fontId="89" fillId="3" borderId="149" xfId="0" applyNumberFormat="1" applyFont="1" applyFill="1" applyBorder="1" applyAlignment="1" applyProtection="1">
      <alignment horizontal="right" vertical="center" shrinkToFit="1"/>
      <protection hidden="1"/>
    </xf>
    <xf numFmtId="0" fontId="89" fillId="3" borderId="23" xfId="0" applyFont="1" applyFill="1" applyBorder="1" applyAlignment="1" applyProtection="1">
      <alignment horizontal="center" vertical="center" shrinkToFit="1"/>
      <protection hidden="1"/>
    </xf>
    <xf numFmtId="0" fontId="89" fillId="3" borderId="136" xfId="0" applyFont="1" applyFill="1" applyBorder="1" applyAlignment="1" applyProtection="1">
      <alignment horizontal="center" vertical="center" shrinkToFit="1"/>
      <protection hidden="1"/>
    </xf>
    <xf numFmtId="0" fontId="37" fillId="0" borderId="36" xfId="0" applyFont="1" applyBorder="1" applyAlignment="1" applyProtection="1">
      <alignment horizontal="center" vertical="center" shrinkToFit="1"/>
      <protection hidden="1"/>
    </xf>
    <xf numFmtId="49" fontId="97" fillId="3" borderId="23" xfId="0" applyNumberFormat="1" applyFont="1" applyFill="1" applyBorder="1" applyAlignment="1" applyProtection="1">
      <alignment horizontal="center" vertical="center" shrinkToFit="1"/>
      <protection hidden="1"/>
    </xf>
    <xf numFmtId="0" fontId="32" fillId="16" borderId="5" xfId="0" applyFont="1" applyFill="1" applyBorder="1" applyAlignment="1" applyProtection="1">
      <alignment horizontal="right" vertical="center" wrapText="1"/>
      <protection hidden="1"/>
    </xf>
    <xf numFmtId="0" fontId="32" fillId="16" borderId="5" xfId="0" applyFont="1" applyFill="1" applyBorder="1" applyAlignment="1" applyProtection="1">
      <alignment horizontal="right" vertical="center"/>
      <protection hidden="1"/>
    </xf>
    <xf numFmtId="0" fontId="32" fillId="16" borderId="0" xfId="0" applyFont="1" applyFill="1" applyAlignment="1" applyProtection="1">
      <alignment horizontal="right" vertical="center"/>
      <protection hidden="1"/>
    </xf>
    <xf numFmtId="0" fontId="35" fillId="2" borderId="38" xfId="0" applyFont="1" applyFill="1" applyBorder="1" applyAlignment="1" applyProtection="1">
      <alignment horizontal="center" vertical="center"/>
      <protection hidden="1"/>
    </xf>
    <xf numFmtId="0" fontId="35" fillId="2" borderId="25" xfId="0" applyFont="1" applyFill="1" applyBorder="1" applyAlignment="1" applyProtection="1">
      <alignment horizontal="center" vertical="center"/>
      <protection hidden="1"/>
    </xf>
    <xf numFmtId="0" fontId="35" fillId="2" borderId="39" xfId="0" applyFont="1" applyFill="1" applyBorder="1" applyAlignment="1" applyProtection="1">
      <alignment horizontal="center" vertical="center"/>
      <protection hidden="1"/>
    </xf>
    <xf numFmtId="0" fontId="88" fillId="0" borderId="135" xfId="0" applyFont="1" applyBorder="1" applyAlignment="1" applyProtection="1">
      <alignment horizontal="center" vertical="center" shrinkToFit="1"/>
      <protection hidden="1"/>
    </xf>
    <xf numFmtId="0" fontId="88" fillId="0" borderId="23" xfId="0" applyFont="1" applyBorder="1" applyAlignment="1" applyProtection="1">
      <alignment horizontal="center" vertical="center" shrinkToFit="1"/>
      <protection hidden="1"/>
    </xf>
    <xf numFmtId="164" fontId="84" fillId="3" borderId="23" xfId="0" applyNumberFormat="1" applyFont="1" applyFill="1" applyBorder="1" applyAlignment="1" applyProtection="1">
      <alignment horizontal="center" vertical="center" shrinkToFit="1"/>
      <protection hidden="1"/>
    </xf>
    <xf numFmtId="0" fontId="88" fillId="0" borderId="100" xfId="0" applyFont="1" applyBorder="1" applyAlignment="1" applyProtection="1">
      <alignment horizontal="right" vertical="center" shrinkToFit="1"/>
      <protection hidden="1"/>
    </xf>
    <xf numFmtId="0" fontId="88" fillId="0" borderId="24" xfId="0" applyFont="1" applyBorder="1" applyAlignment="1" applyProtection="1">
      <alignment horizontal="right" vertical="center" shrinkToFit="1"/>
      <protection hidden="1"/>
    </xf>
    <xf numFmtId="0" fontId="31" fillId="3" borderId="24" xfId="0" applyFont="1" applyFill="1" applyBorder="1" applyAlignment="1" applyProtection="1">
      <alignment horizontal="right" vertical="center" shrinkToFit="1"/>
      <protection hidden="1"/>
    </xf>
    <xf numFmtId="0" fontId="31" fillId="3" borderId="137" xfId="0" applyFont="1" applyFill="1" applyBorder="1" applyAlignment="1" applyProtection="1">
      <alignment horizontal="right" vertical="center" shrinkToFit="1"/>
      <protection hidden="1"/>
    </xf>
    <xf numFmtId="0" fontId="84" fillId="3" borderId="24" xfId="0" applyFont="1" applyFill="1" applyBorder="1" applyAlignment="1" applyProtection="1">
      <alignment horizontal="center" vertical="center" shrinkToFit="1"/>
      <protection hidden="1"/>
    </xf>
    <xf numFmtId="0" fontId="84" fillId="0" borderId="144" xfId="0" applyFont="1" applyBorder="1" applyAlignment="1" applyProtection="1">
      <alignment horizontal="right" vertical="center" shrinkToFit="1"/>
      <protection hidden="1"/>
    </xf>
    <xf numFmtId="0" fontId="84" fillId="0" borderId="25" xfId="0" applyFont="1" applyBorder="1" applyAlignment="1" applyProtection="1">
      <alignment horizontal="right" vertical="center" shrinkToFit="1"/>
      <protection hidden="1"/>
    </xf>
    <xf numFmtId="165" fontId="91" fillId="3" borderId="25" xfId="0" applyNumberFormat="1" applyFont="1" applyFill="1" applyBorder="1" applyAlignment="1" applyProtection="1">
      <alignment horizontal="right" shrinkToFit="1"/>
      <protection hidden="1"/>
    </xf>
    <xf numFmtId="165" fontId="91" fillId="3" borderId="145" xfId="0" applyNumberFormat="1" applyFont="1" applyFill="1" applyBorder="1" applyAlignment="1" applyProtection="1">
      <alignment horizontal="right" shrinkToFit="1"/>
      <protection hidden="1"/>
    </xf>
    <xf numFmtId="0" fontId="92" fillId="6" borderId="99" xfId="0" applyFont="1" applyFill="1" applyBorder="1" applyAlignment="1" applyProtection="1">
      <alignment horizontal="center" vertical="center" shrinkToFit="1"/>
      <protection hidden="1"/>
    </xf>
    <xf numFmtId="0" fontId="92" fillId="6" borderId="0" xfId="0" applyFont="1" applyFill="1" applyAlignment="1" applyProtection="1">
      <alignment horizontal="center" vertical="center" shrinkToFit="1"/>
      <protection hidden="1"/>
    </xf>
    <xf numFmtId="0" fontId="8" fillId="0" borderId="100" xfId="0" applyFont="1" applyBorder="1" applyAlignment="1" applyProtection="1">
      <alignment horizontal="right" vertical="center" shrinkToFit="1"/>
      <protection hidden="1"/>
    </xf>
    <xf numFmtId="0" fontId="8" fillId="0" borderId="24" xfId="0" applyFont="1" applyBorder="1" applyAlignment="1" applyProtection="1">
      <alignment horizontal="right" vertical="center" shrinkToFit="1"/>
      <protection hidden="1"/>
    </xf>
    <xf numFmtId="0" fontId="8" fillId="0" borderId="137" xfId="0" applyFont="1" applyBorder="1" applyAlignment="1" applyProtection="1">
      <alignment horizontal="right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4" fillId="0" borderId="146" xfId="0" applyFont="1" applyBorder="1" applyAlignment="1" applyProtection="1">
      <alignment horizontal="right" vertical="center" shrinkToFit="1"/>
      <protection hidden="1"/>
    </xf>
    <xf numFmtId="165" fontId="89" fillId="3" borderId="25" xfId="0" applyNumberFormat="1" applyFont="1" applyFill="1" applyBorder="1" applyAlignment="1" applyProtection="1">
      <alignment horizontal="right" vertical="center" shrinkToFit="1"/>
      <protection hidden="1"/>
    </xf>
    <xf numFmtId="165" fontId="89" fillId="3" borderId="147" xfId="0" applyNumberFormat="1" applyFont="1" applyFill="1" applyBorder="1" applyAlignment="1" applyProtection="1">
      <alignment horizontal="right" vertical="center" shrinkToFit="1"/>
      <protection hidden="1"/>
    </xf>
    <xf numFmtId="0" fontId="31" fillId="24" borderId="7" xfId="0" applyFont="1" applyFill="1" applyBorder="1" applyAlignment="1" applyProtection="1">
      <alignment horizontal="center" vertical="center" shrinkToFit="1"/>
      <protection hidden="1"/>
    </xf>
    <xf numFmtId="0" fontId="31" fillId="24" borderId="8" xfId="0" applyFont="1" applyFill="1" applyBorder="1" applyAlignment="1" applyProtection="1">
      <alignment horizontal="center" vertical="center" shrinkToFit="1"/>
      <protection hidden="1"/>
    </xf>
    <xf numFmtId="165" fontId="31" fillId="24" borderId="8" xfId="0" applyNumberFormat="1" applyFont="1" applyFill="1" applyBorder="1" applyAlignment="1" applyProtection="1">
      <alignment horizontal="right" vertical="center" shrinkToFit="1"/>
      <protection hidden="1"/>
    </xf>
    <xf numFmtId="165" fontId="31" fillId="24" borderId="41" xfId="0" applyNumberFormat="1" applyFont="1" applyFill="1" applyBorder="1" applyAlignment="1" applyProtection="1">
      <alignment horizontal="right" vertical="center" shrinkToFit="1"/>
      <protection hidden="1"/>
    </xf>
    <xf numFmtId="0" fontId="92" fillId="6" borderId="99" xfId="0" applyFont="1" applyFill="1" applyBorder="1" applyAlignment="1" applyProtection="1">
      <alignment horizontal="center" shrinkToFit="1"/>
      <protection hidden="1"/>
    </xf>
    <xf numFmtId="0" fontId="92" fillId="6" borderId="0" xfId="0" applyFont="1" applyFill="1" applyAlignment="1" applyProtection="1">
      <alignment horizontal="center" shrinkToFit="1"/>
      <protection hidden="1"/>
    </xf>
    <xf numFmtId="0" fontId="92" fillId="6" borderId="132" xfId="0" applyFont="1" applyFill="1" applyBorder="1" applyAlignment="1" applyProtection="1">
      <alignment horizontal="center" shrinkToFit="1"/>
      <protection hidden="1"/>
    </xf>
    <xf numFmtId="0" fontId="92" fillId="6" borderId="132" xfId="0" applyFont="1" applyFill="1" applyBorder="1" applyAlignment="1" applyProtection="1">
      <alignment horizontal="center" vertical="center" shrinkToFit="1"/>
      <protection hidden="1"/>
    </xf>
    <xf numFmtId="0" fontId="92" fillId="6" borderId="1" xfId="0" applyFont="1" applyFill="1" applyBorder="1" applyAlignment="1" applyProtection="1">
      <alignment horizontal="center" vertical="center" shrinkToFit="1"/>
      <protection hidden="1"/>
    </xf>
    <xf numFmtId="0" fontId="92" fillId="6" borderId="22" xfId="0" applyFont="1" applyFill="1" applyBorder="1" applyAlignment="1" applyProtection="1">
      <alignment horizontal="center" vertical="center" shrinkToFit="1"/>
      <protection hidden="1"/>
    </xf>
    <xf numFmtId="0" fontId="92" fillId="6" borderId="131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4" fillId="0" borderId="137" xfId="0" applyFont="1" applyBorder="1" applyAlignment="1" applyProtection="1">
      <alignment horizontal="center" vertical="center" wrapText="1"/>
      <protection hidden="1"/>
    </xf>
    <xf numFmtId="0" fontId="84" fillId="0" borderId="132" xfId="0" applyFont="1" applyBorder="1" applyAlignment="1" applyProtection="1">
      <alignment horizontal="center" vertical="center" wrapText="1"/>
      <protection hidden="1"/>
    </xf>
    <xf numFmtId="0" fontId="84" fillId="0" borderId="92" xfId="0" applyFont="1" applyBorder="1" applyAlignment="1" applyProtection="1">
      <alignment horizontal="center" vertical="center" wrapText="1"/>
      <protection hidden="1"/>
    </xf>
    <xf numFmtId="0" fontId="84" fillId="0" borderId="138" xfId="0" applyFont="1" applyBorder="1" applyAlignment="1" applyProtection="1">
      <alignment horizontal="center" vertical="center" wrapText="1"/>
      <protection hidden="1"/>
    </xf>
    <xf numFmtId="0" fontId="84" fillId="0" borderId="98" xfId="0" applyFont="1" applyBorder="1" applyAlignment="1" applyProtection="1">
      <alignment horizontal="center" vertical="center" wrapText="1"/>
      <protection hidden="1"/>
    </xf>
    <xf numFmtId="0" fontId="84" fillId="0" borderId="135" xfId="0" applyFont="1" applyBorder="1" applyAlignment="1" applyProtection="1">
      <alignment horizontal="right" shrinkToFit="1"/>
      <protection hidden="1"/>
    </xf>
    <xf numFmtId="0" fontId="84" fillId="0" borderId="23" xfId="0" applyFont="1" applyBorder="1" applyAlignment="1" applyProtection="1">
      <alignment horizontal="right" shrinkToFit="1"/>
      <protection hidden="1"/>
    </xf>
    <xf numFmtId="0" fontId="84" fillId="0" borderId="148" xfId="0" applyFont="1" applyBorder="1" applyAlignment="1" applyProtection="1">
      <alignment horizontal="right" vertical="center" shrinkToFit="1"/>
      <protection hidden="1"/>
    </xf>
    <xf numFmtId="0" fontId="84" fillId="0" borderId="23" xfId="0" applyFont="1" applyBorder="1" applyAlignment="1" applyProtection="1">
      <alignment horizontal="right" vertical="center" shrinkToFit="1"/>
      <protection hidden="1"/>
    </xf>
    <xf numFmtId="165" fontId="91" fillId="3" borderId="23" xfId="0" applyNumberFormat="1" applyFont="1" applyFill="1" applyBorder="1" applyAlignment="1" applyProtection="1">
      <alignment horizontal="right" vertical="center" shrinkToFit="1"/>
      <protection hidden="1"/>
    </xf>
    <xf numFmtId="165" fontId="91" fillId="3" borderId="136" xfId="0" applyNumberFormat="1" applyFont="1" applyFill="1" applyBorder="1" applyAlignment="1" applyProtection="1">
      <alignment horizontal="right" vertical="center" shrinkToFit="1"/>
      <protection hidden="1"/>
    </xf>
    <xf numFmtId="0" fontId="84" fillId="0" borderId="135" xfId="0" applyFont="1" applyBorder="1" applyAlignment="1" applyProtection="1">
      <alignment horizontal="right" vertical="center" shrinkToFit="1"/>
      <protection hidden="1"/>
    </xf>
    <xf numFmtId="0" fontId="84" fillId="3" borderId="23" xfId="0" applyFont="1" applyFill="1" applyBorder="1" applyAlignment="1" applyProtection="1">
      <alignment horizontal="right" vertical="center" shrinkToFit="1"/>
      <protection hidden="1"/>
    </xf>
    <xf numFmtId="0" fontId="84" fillId="3" borderId="149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0" fontId="35" fillId="0" borderId="87" xfId="0" applyFont="1" applyBorder="1" applyAlignment="1" applyProtection="1">
      <alignment horizontal="center" vertical="top"/>
      <protection hidden="1"/>
    </xf>
    <xf numFmtId="0" fontId="35" fillId="0" borderId="88" xfId="0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 applyProtection="1">
      <alignment horizontal="right" vertical="center" shrinkToFit="1"/>
      <protection hidden="1"/>
    </xf>
    <xf numFmtId="0" fontId="8" fillId="0" borderId="22" xfId="0" applyFont="1" applyBorder="1" applyAlignment="1" applyProtection="1">
      <alignment horizontal="right" vertical="center" shrinkToFit="1"/>
      <protection hidden="1"/>
    </xf>
    <xf numFmtId="0" fontId="8" fillId="0" borderId="131" xfId="0" applyFont="1" applyBorder="1" applyAlignment="1" applyProtection="1">
      <alignment horizontal="right" vertical="center" shrinkToFit="1"/>
      <protection hidden="1"/>
    </xf>
    <xf numFmtId="0" fontId="49" fillId="4" borderId="64" xfId="0" applyFont="1" applyFill="1" applyBorder="1" applyAlignment="1">
      <alignment horizontal="center" vertical="center"/>
    </xf>
    <xf numFmtId="0" fontId="49" fillId="4" borderId="67" xfId="0" applyFont="1" applyFill="1" applyBorder="1" applyAlignment="1">
      <alignment horizontal="center" vertical="center"/>
    </xf>
    <xf numFmtId="0" fontId="45" fillId="4" borderId="0" xfId="0" applyFont="1" applyFill="1" applyAlignment="1" applyProtection="1">
      <alignment horizontal="center" vertical="center"/>
      <protection locked="0" hidden="1"/>
    </xf>
    <xf numFmtId="0" fontId="14" fillId="10" borderId="0" xfId="1" applyFont="1" applyFill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49" fillId="4" borderId="63" xfId="0" applyFont="1" applyFill="1" applyBorder="1" applyAlignment="1">
      <alignment horizontal="center" vertical="center"/>
    </xf>
    <xf numFmtId="0" fontId="49" fillId="4" borderId="66" xfId="0" applyFont="1" applyFill="1" applyBorder="1" applyAlignment="1">
      <alignment horizontal="center" vertical="center"/>
    </xf>
    <xf numFmtId="0" fontId="49" fillId="4" borderId="73" xfId="0" applyFont="1" applyFill="1" applyBorder="1" applyAlignment="1">
      <alignment horizontal="center" vertical="center"/>
    </xf>
    <xf numFmtId="0" fontId="49" fillId="4" borderId="74" xfId="0" applyFont="1" applyFill="1" applyBorder="1" applyAlignment="1">
      <alignment horizontal="center" vertical="center"/>
    </xf>
    <xf numFmtId="0" fontId="49" fillId="4" borderId="75" xfId="0" applyFont="1" applyFill="1" applyBorder="1" applyAlignment="1">
      <alignment horizontal="center" vertical="center"/>
    </xf>
    <xf numFmtId="0" fontId="33" fillId="0" borderId="44" xfId="0" applyFont="1" applyBorder="1" applyAlignment="1" applyProtection="1">
      <alignment horizontal="center" vertical="center"/>
      <protection hidden="1"/>
    </xf>
    <xf numFmtId="0" fontId="33" fillId="0" borderId="9" xfId="0" applyFont="1" applyBorder="1" applyAlignment="1" applyProtection="1">
      <alignment horizontal="center" vertical="center"/>
      <protection hidden="1"/>
    </xf>
    <xf numFmtId="0" fontId="33" fillId="0" borderId="34" xfId="0" applyFont="1" applyBorder="1" applyAlignment="1" applyProtection="1">
      <alignment horizontal="center" vertical="center"/>
      <protection hidden="1"/>
    </xf>
    <xf numFmtId="0" fontId="33" fillId="0" borderId="36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center" vertical="center"/>
      <protection hidden="1"/>
    </xf>
    <xf numFmtId="0" fontId="33" fillId="0" borderId="22" xfId="0" applyFont="1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horizontal="center" vertical="center"/>
      <protection hidden="1"/>
    </xf>
    <xf numFmtId="0" fontId="49" fillId="4" borderId="65" xfId="0" applyFont="1" applyFill="1" applyBorder="1" applyAlignment="1">
      <alignment horizontal="center" vertical="center"/>
    </xf>
    <xf numFmtId="0" fontId="49" fillId="4" borderId="68" xfId="0" applyFont="1" applyFill="1" applyBorder="1" applyAlignment="1">
      <alignment horizontal="center" vertical="center"/>
    </xf>
    <xf numFmtId="0" fontId="38" fillId="18" borderId="0" xfId="0" applyFont="1" applyFill="1" applyAlignment="1">
      <alignment horizontal="center" vertical="center"/>
    </xf>
    <xf numFmtId="0" fontId="38" fillId="18" borderId="46" xfId="0" applyFont="1" applyFill="1" applyBorder="1" applyAlignment="1">
      <alignment horizontal="center" vertical="center"/>
    </xf>
    <xf numFmtId="0" fontId="33" fillId="17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5" fillId="3" borderId="42" xfId="0" applyFont="1" applyFill="1" applyBorder="1" applyAlignment="1">
      <alignment horizontal="center" vertical="center" textRotation="90" wrapText="1"/>
    </xf>
    <xf numFmtId="0" fontId="5" fillId="3" borderId="43" xfId="0" applyFont="1" applyFill="1" applyBorder="1" applyAlignment="1">
      <alignment horizontal="center" vertical="center" textRotation="90" wrapText="1"/>
    </xf>
    <xf numFmtId="0" fontId="33" fillId="19" borderId="51" xfId="0" applyFont="1" applyFill="1" applyBorder="1" applyAlignment="1">
      <alignment horizontal="center" vertical="center"/>
    </xf>
    <xf numFmtId="0" fontId="33" fillId="19" borderId="56" xfId="0" applyFont="1" applyFill="1" applyBorder="1" applyAlignment="1">
      <alignment horizontal="center" vertical="center"/>
    </xf>
    <xf numFmtId="0" fontId="33" fillId="19" borderId="57" xfId="0" applyFont="1" applyFill="1" applyBorder="1" applyAlignment="1">
      <alignment horizontal="center" vertical="center"/>
    </xf>
    <xf numFmtId="0" fontId="33" fillId="19" borderId="58" xfId="0" applyFont="1" applyFill="1" applyBorder="1" applyAlignment="1">
      <alignment horizontal="center" vertical="center"/>
    </xf>
    <xf numFmtId="0" fontId="5" fillId="8" borderId="37" xfId="0" applyFont="1" applyFill="1" applyBorder="1" applyAlignment="1" applyProtection="1">
      <alignment horizontal="center" vertical="center"/>
      <protection hidden="1"/>
    </xf>
    <xf numFmtId="0" fontId="5" fillId="8" borderId="156" xfId="0" applyFont="1" applyFill="1" applyBorder="1" applyAlignment="1" applyProtection="1">
      <alignment horizontal="center" vertical="center"/>
      <protection hidden="1"/>
    </xf>
    <xf numFmtId="0" fontId="63" fillId="11" borderId="31" xfId="0" applyFont="1" applyFill="1" applyBorder="1" applyAlignment="1">
      <alignment horizontal="center" vertical="center"/>
    </xf>
    <xf numFmtId="0" fontId="63" fillId="11" borderId="98" xfId="0" applyFont="1" applyFill="1" applyBorder="1" applyAlignment="1">
      <alignment horizontal="center" vertical="center"/>
    </xf>
    <xf numFmtId="0" fontId="63" fillId="11" borderId="100" xfId="0" applyFont="1" applyFill="1" applyBorder="1" applyAlignment="1">
      <alignment horizontal="center" vertical="center" wrapText="1"/>
    </xf>
    <xf numFmtId="0" fontId="63" fillId="11" borderId="24" xfId="0" applyFont="1" applyFill="1" applyBorder="1" applyAlignment="1">
      <alignment horizontal="center" vertical="center" wrapText="1"/>
    </xf>
    <xf numFmtId="0" fontId="63" fillId="11" borderId="137" xfId="0" applyFont="1" applyFill="1" applyBorder="1" applyAlignment="1">
      <alignment horizontal="center" vertical="center" wrapText="1"/>
    </xf>
    <xf numFmtId="0" fontId="63" fillId="11" borderId="99" xfId="0" applyFont="1" applyFill="1" applyBorder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63" fillId="11" borderId="132" xfId="0" applyFont="1" applyFill="1" applyBorder="1" applyAlignment="1">
      <alignment horizontal="center" vertical="center" wrapText="1"/>
    </xf>
    <xf numFmtId="0" fontId="32" fillId="6" borderId="91" xfId="0" applyFont="1" applyFill="1" applyBorder="1" applyAlignment="1" applyProtection="1">
      <alignment horizontal="center" vertical="center"/>
      <protection hidden="1"/>
    </xf>
    <xf numFmtId="0" fontId="32" fillId="6" borderId="43" xfId="0" applyFont="1" applyFill="1" applyBorder="1" applyAlignment="1" applyProtection="1">
      <alignment horizontal="center" vertical="center"/>
      <protection hidden="1"/>
    </xf>
    <xf numFmtId="0" fontId="5" fillId="8" borderId="34" xfId="0" applyFont="1" applyFill="1" applyBorder="1" applyAlignment="1" applyProtection="1">
      <alignment horizontal="center" vertical="center" wrapText="1"/>
      <protection hidden="1"/>
    </xf>
    <xf numFmtId="0" fontId="5" fillId="8" borderId="153" xfId="0" applyFont="1" applyFill="1" applyBorder="1" applyAlignment="1" applyProtection="1">
      <alignment horizontal="center" vertical="center" wrapText="1"/>
      <protection hidden="1"/>
    </xf>
    <xf numFmtId="0" fontId="5" fillId="8" borderId="36" xfId="0" applyFont="1" applyFill="1" applyBorder="1" applyAlignment="1" applyProtection="1">
      <alignment horizontal="center" vertical="center" wrapText="1"/>
      <protection hidden="1"/>
    </xf>
    <xf numFmtId="0" fontId="5" fillId="8" borderId="154" xfId="0" applyFont="1" applyFill="1" applyBorder="1" applyAlignment="1" applyProtection="1">
      <alignment horizontal="center" vertical="center" wrapText="1"/>
      <protection hidden="1"/>
    </xf>
    <xf numFmtId="0" fontId="5" fillId="8" borderId="86" xfId="0" applyFont="1" applyFill="1" applyBorder="1" applyAlignment="1" applyProtection="1">
      <alignment horizontal="center" vertical="center" wrapText="1"/>
      <protection hidden="1"/>
    </xf>
    <xf numFmtId="0" fontId="5" fillId="8" borderId="152" xfId="0" applyFont="1" applyFill="1" applyBorder="1" applyAlignment="1" applyProtection="1">
      <alignment horizontal="center" vertical="center" wrapText="1"/>
      <protection hidden="1"/>
    </xf>
    <xf numFmtId="0" fontId="50" fillId="12" borderId="31" xfId="0" applyFont="1" applyFill="1" applyBorder="1" applyAlignment="1" applyProtection="1">
      <alignment horizontal="center" vertical="center" wrapText="1"/>
      <protection hidden="1"/>
    </xf>
    <xf numFmtId="0" fontId="50" fillId="12" borderId="98" xfId="0" applyFont="1" applyFill="1" applyBorder="1" applyAlignment="1" applyProtection="1">
      <alignment horizontal="center" vertical="center" wrapText="1"/>
      <protection hidden="1"/>
    </xf>
    <xf numFmtId="0" fontId="80" fillId="12" borderId="31" xfId="0" applyFont="1" applyFill="1" applyBorder="1" applyAlignment="1" applyProtection="1">
      <alignment horizontal="center" vertical="center"/>
      <protection hidden="1"/>
    </xf>
    <xf numFmtId="0" fontId="80" fillId="12" borderId="98" xfId="0" applyFont="1" applyFill="1" applyBorder="1" applyAlignment="1" applyProtection="1">
      <alignment horizontal="center" vertical="center"/>
      <protection hidden="1"/>
    </xf>
    <xf numFmtId="0" fontId="80" fillId="12" borderId="45" xfId="0" applyFont="1" applyFill="1" applyBorder="1" applyAlignment="1" applyProtection="1">
      <alignment horizontal="center" vertical="center"/>
      <protection hidden="1"/>
    </xf>
    <xf numFmtId="0" fontId="80" fillId="12" borderId="155" xfId="0" applyFont="1" applyFill="1" applyBorder="1" applyAlignment="1" applyProtection="1">
      <alignment horizontal="center" vertical="center"/>
      <protection hidden="1"/>
    </xf>
    <xf numFmtId="0" fontId="32" fillId="6" borderId="5" xfId="0" applyFont="1" applyFill="1" applyBorder="1" applyAlignment="1" applyProtection="1">
      <alignment horizontal="center" vertical="center"/>
      <protection hidden="1"/>
    </xf>
    <xf numFmtId="0" fontId="32" fillId="6" borderId="0" xfId="0" applyFont="1" applyFill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150" xfId="0" applyFont="1" applyBorder="1" applyAlignment="1" applyProtection="1">
      <alignment horizontal="center" vertical="center"/>
      <protection hidden="1"/>
    </xf>
    <xf numFmtId="0" fontId="80" fillId="12" borderId="151" xfId="0" applyFont="1" applyFill="1" applyBorder="1" applyAlignment="1" applyProtection="1">
      <alignment horizontal="center" vertical="center"/>
      <protection hidden="1"/>
    </xf>
    <xf numFmtId="0" fontId="80" fillId="12" borderId="150" xfId="0" applyFont="1" applyFill="1" applyBorder="1" applyAlignment="1" applyProtection="1">
      <alignment horizontal="center" vertical="center"/>
      <protection hidden="1"/>
    </xf>
    <xf numFmtId="0" fontId="27" fillId="4" borderId="35" xfId="0" applyFont="1" applyFill="1" applyBorder="1" applyAlignment="1" applyProtection="1">
      <alignment horizontal="center" vertical="center"/>
      <protection hidden="1"/>
    </xf>
    <xf numFmtId="0" fontId="27" fillId="4" borderId="157" xfId="0" applyFont="1" applyFill="1" applyBorder="1" applyAlignment="1" applyProtection="1">
      <alignment horizontal="center" vertical="center"/>
      <protection hidden="1"/>
    </xf>
    <xf numFmtId="0" fontId="50" fillId="23" borderId="152" xfId="0" applyFont="1" applyFill="1" applyBorder="1" applyAlignment="1">
      <alignment horizontal="center" vertical="center" wrapText="1"/>
    </xf>
    <xf numFmtId="0" fontId="50" fillId="23" borderId="158" xfId="0" applyFont="1" applyFill="1" applyBorder="1" applyAlignment="1">
      <alignment horizontal="center" vertical="center" wrapText="1"/>
    </xf>
    <xf numFmtId="0" fontId="31" fillId="0" borderId="31" xfId="0" applyFont="1" applyBorder="1" applyAlignment="1" applyProtection="1">
      <alignment horizontal="center" vertical="center" textRotation="90"/>
      <protection hidden="1"/>
    </xf>
    <xf numFmtId="0" fontId="31" fillId="0" borderId="98" xfId="0" applyFont="1" applyBorder="1" applyAlignment="1" applyProtection="1">
      <alignment horizontal="center" vertical="center" textRotation="90"/>
      <protection hidden="1"/>
    </xf>
    <xf numFmtId="0" fontId="31" fillId="0" borderId="31" xfId="0" applyFont="1" applyBorder="1" applyAlignment="1" applyProtection="1">
      <alignment horizontal="center" vertical="center" textRotation="90" wrapText="1"/>
      <protection hidden="1"/>
    </xf>
    <xf numFmtId="0" fontId="31" fillId="0" borderId="98" xfId="0" applyFont="1" applyBorder="1" applyAlignment="1" applyProtection="1">
      <alignment horizontal="center" vertical="center" textRotation="90" wrapText="1"/>
      <protection hidden="1"/>
    </xf>
    <xf numFmtId="0" fontId="30" fillId="22" borderId="3" xfId="0" applyFont="1" applyFill="1" applyBorder="1" applyAlignment="1" applyProtection="1">
      <alignment horizontal="center" vertical="center"/>
      <protection locked="0" hidden="1"/>
    </xf>
    <xf numFmtId="0" fontId="30" fillId="22" borderId="85" xfId="0" applyFont="1" applyFill="1" applyBorder="1" applyAlignment="1" applyProtection="1">
      <alignment horizontal="center" vertical="center"/>
      <protection locked="0" hidden="1"/>
    </xf>
    <xf numFmtId="0" fontId="30" fillId="22" borderId="103" xfId="0" applyFont="1" applyFill="1" applyBorder="1" applyAlignment="1" applyProtection="1">
      <alignment horizontal="center" vertical="center"/>
      <protection locked="0" hidden="1"/>
    </xf>
    <xf numFmtId="0" fontId="0" fillId="22" borderId="3" xfId="0" applyFont="1" applyFill="1" applyBorder="1" applyAlignment="1" applyProtection="1">
      <alignment horizontal="center" vertical="center"/>
      <protection locked="0" hidden="1"/>
    </xf>
    <xf numFmtId="0" fontId="0" fillId="22" borderId="85" xfId="0" applyFont="1" applyFill="1" applyBorder="1" applyAlignment="1" applyProtection="1">
      <alignment horizontal="center" vertical="center"/>
      <protection locked="0" hidden="1"/>
    </xf>
    <xf numFmtId="0" fontId="0" fillId="22" borderId="103" xfId="0" applyFont="1" applyFill="1" applyBorder="1" applyAlignment="1" applyProtection="1">
      <alignment horizontal="center" vertical="center"/>
      <protection locked="0" hidden="1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20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=""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41</xdr:row>
      <xdr:rowOff>57150</xdr:rowOff>
    </xdr:from>
    <xdr:to>
      <xdr:col>15</xdr:col>
      <xdr:colOff>180975</xdr:colOff>
      <xdr:row>42</xdr:row>
      <xdr:rowOff>66675</xdr:rowOff>
    </xdr:to>
    <xdr:sp macro="" textlink="">
      <xdr:nvSpPr>
        <xdr:cNvPr id="2" name="مربع نص 1">
          <a:extLst>
            <a:ext uri="{FF2B5EF4-FFF2-40B4-BE49-F238E27FC236}">
              <a16:creationId xmlns="" xmlns:a16="http://schemas.microsoft.com/office/drawing/2014/main" id="{11AD50D1-F323-422D-A167-EFC5639B8AA4}"/>
            </a:ext>
          </a:extLst>
        </xdr:cNvPr>
        <xdr:cNvSpPr txBox="1"/>
      </xdr:nvSpPr>
      <xdr:spPr>
        <a:xfrm>
          <a:off x="2543175" y="9848850"/>
          <a:ext cx="68008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0</xdr:col>
      <xdr:colOff>266700</xdr:colOff>
      <xdr:row>41</xdr:row>
      <xdr:rowOff>285751</xdr:rowOff>
    </xdr:from>
    <xdr:to>
      <xdr:col>15</xdr:col>
      <xdr:colOff>161925</xdr:colOff>
      <xdr:row>43</xdr:row>
      <xdr:rowOff>142876</xdr:rowOff>
    </xdr:to>
    <xdr:sp macro="" textlink="">
      <xdr:nvSpPr>
        <xdr:cNvPr id="3" name="مربع نص 2">
          <a:extLst>
            <a:ext uri="{FF2B5EF4-FFF2-40B4-BE49-F238E27FC236}">
              <a16:creationId xmlns="" xmlns:a16="http://schemas.microsoft.com/office/drawing/2014/main" id="{4B6036E7-185E-41D2-A994-5DD47AF75E9C}"/>
            </a:ext>
          </a:extLst>
        </xdr:cNvPr>
        <xdr:cNvSpPr txBox="1"/>
      </xdr:nvSpPr>
      <xdr:spPr>
        <a:xfrm>
          <a:off x="2562225" y="10077451"/>
          <a:ext cx="68008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5</xdr:col>
      <xdr:colOff>9525</xdr:colOff>
      <xdr:row>42</xdr:row>
      <xdr:rowOff>9525</xdr:rowOff>
    </xdr:from>
    <xdr:to>
      <xdr:col>5</xdr:col>
      <xdr:colOff>285750</xdr:colOff>
      <xdr:row>43</xdr:row>
      <xdr:rowOff>97663</xdr:rowOff>
    </xdr:to>
    <xdr:pic>
      <xdr:nvPicPr>
        <xdr:cNvPr id="4" name="صورة 3">
          <a:extLst>
            <a:ext uri="{FF2B5EF4-FFF2-40B4-BE49-F238E27FC236}">
              <a16:creationId xmlns="" xmlns:a16="http://schemas.microsoft.com/office/drawing/2014/main" id="{FE3493AF-9C55-462D-AD0C-093345B1A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0134600"/>
          <a:ext cx="276225" cy="278638"/>
        </a:xfrm>
        <a:prstGeom prst="rect">
          <a:avLst/>
        </a:prstGeom>
      </xdr:spPr>
    </xdr:pic>
    <xdr:clientData/>
  </xdr:twoCellAnchor>
  <xdr:twoCellAnchor editAs="oneCell">
    <xdr:from>
      <xdr:col>8</xdr:col>
      <xdr:colOff>745350</xdr:colOff>
      <xdr:row>42</xdr:row>
      <xdr:rowOff>26176</xdr:rowOff>
    </xdr:from>
    <xdr:to>
      <xdr:col>9</xdr:col>
      <xdr:colOff>219074</xdr:colOff>
      <xdr:row>43</xdr:row>
      <xdr:rowOff>57924</xdr:rowOff>
    </xdr:to>
    <xdr:pic>
      <xdr:nvPicPr>
        <xdr:cNvPr id="5" name="صورة 4">
          <a:extLst>
            <a:ext uri="{FF2B5EF4-FFF2-40B4-BE49-F238E27FC236}">
              <a16:creationId xmlns="" xmlns:a16="http://schemas.microsoft.com/office/drawing/2014/main" id="{962B07C8-ED3F-4129-B5C4-47057FAB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151251"/>
          <a:ext cx="226199" cy="222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606;&#1607;&#1575;&#1574;&#1610;&#1577;&#1575;&#1587;&#1578;&#1605;&#1575;&#1585;&#1577;%20&#1573;&#1583;&#1575;&#1585;&#1577;%20&#1575;&#1604;&#1605;&#1588;&#1585;&#1608;&#1593;&#1575;&#157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2;&#1575;&#1574;&#1605;&#1577;-&#1575;&#1604;&#1601;&#1589;&#1604;-&#1575;&#1604;&#1579;&#1575;&#1606;&#1610;-&#1604;&#1604;&#1593;&#1575;&#1605;-&#1575;&#1604;&#1583;&#1585;&#1575;&#1587;&#1610;-2020-2021-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عليمات التسجيل "/>
      <sheetName val="إدخال البيانات"/>
      <sheetName val="اختيار المقررات"/>
      <sheetName val="الإستمارة"/>
      <sheetName val="مشروعات"/>
      <sheetName val="ورقة4"/>
      <sheetName val="ورقة2"/>
    </sheetNames>
    <sheetDataSet>
      <sheetData sheetId="0"/>
      <sheetData sheetId="1"/>
      <sheetData sheetId="2"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علام كامل"/>
      <sheetName val="متخرجين ف1 2020-2021"/>
    </sheetNames>
    <sheetDataSet>
      <sheetData sheetId="0">
        <row r="2">
          <cell r="A2">
            <v>200371</v>
          </cell>
          <cell r="B2" t="str">
            <v>اماني النوري</v>
          </cell>
          <cell r="C2" t="str">
            <v>كامل</v>
          </cell>
          <cell r="D2" t="str">
            <v>ايمان</v>
          </cell>
          <cell r="E2" t="str">
            <v>س4</v>
          </cell>
        </row>
        <row r="3">
          <cell r="A3">
            <v>200428</v>
          </cell>
          <cell r="B3" t="str">
            <v>جوزفين التلي</v>
          </cell>
          <cell r="C3" t="str">
            <v>حفيظ</v>
          </cell>
          <cell r="E3" t="str">
            <v>س4</v>
          </cell>
        </row>
        <row r="4">
          <cell r="A4">
            <v>200461</v>
          </cell>
          <cell r="B4" t="str">
            <v>خلدون القاعد</v>
          </cell>
          <cell r="C4" t="str">
            <v>محمد حسن</v>
          </cell>
          <cell r="D4" t="str">
            <v>عائشه</v>
          </cell>
          <cell r="E4" t="str">
            <v>س3</v>
          </cell>
        </row>
        <row r="5">
          <cell r="A5">
            <v>200537</v>
          </cell>
          <cell r="B5" t="str">
            <v>ريم الخوري</v>
          </cell>
          <cell r="C5" t="str">
            <v>جرجي</v>
          </cell>
          <cell r="D5" t="str">
            <v>نجيبه</v>
          </cell>
          <cell r="E5" t="str">
            <v>س4</v>
          </cell>
        </row>
        <row r="6">
          <cell r="A6">
            <v>200710</v>
          </cell>
          <cell r="B6" t="str">
            <v>فراس نموره</v>
          </cell>
          <cell r="C6" t="str">
            <v>محمد عدنان</v>
          </cell>
          <cell r="D6" t="str">
            <v>سعاد</v>
          </cell>
          <cell r="E6" t="str">
            <v>س4</v>
          </cell>
        </row>
        <row r="7">
          <cell r="A7">
            <v>200723</v>
          </cell>
          <cell r="B7" t="str">
            <v>كمال تللو</v>
          </cell>
          <cell r="C7" t="str">
            <v>محمد عدنان</v>
          </cell>
          <cell r="D7" t="str">
            <v>هدى</v>
          </cell>
          <cell r="E7" t="str">
            <v>س4</v>
          </cell>
        </row>
        <row r="8">
          <cell r="A8">
            <v>200755</v>
          </cell>
          <cell r="B8" t="str">
            <v>مازن فندي</v>
          </cell>
          <cell r="C8" t="str">
            <v xml:space="preserve">حسن </v>
          </cell>
          <cell r="D8" t="str">
            <v>يسرى</v>
          </cell>
          <cell r="E8" t="str">
            <v>س4</v>
          </cell>
        </row>
        <row r="9">
          <cell r="A9">
            <v>200898</v>
          </cell>
          <cell r="B9" t="str">
            <v>هنادي اوسو</v>
          </cell>
          <cell r="C9" t="str">
            <v>احمد</v>
          </cell>
          <cell r="D9" t="str">
            <v>ملك</v>
          </cell>
          <cell r="E9" t="str">
            <v>س4</v>
          </cell>
        </row>
        <row r="10">
          <cell r="A10">
            <v>200958</v>
          </cell>
          <cell r="B10" t="str">
            <v>احمد تفكجي</v>
          </cell>
          <cell r="C10" t="str">
            <v>محمد رياض</v>
          </cell>
          <cell r="D10" t="str">
            <v>مياده</v>
          </cell>
          <cell r="E10" t="str">
            <v>س4</v>
          </cell>
        </row>
        <row r="11">
          <cell r="A11">
            <v>200997</v>
          </cell>
          <cell r="B11" t="str">
            <v>اسكندر عمران</v>
          </cell>
          <cell r="C11" t="str">
            <v>محمد</v>
          </cell>
          <cell r="D11" t="str">
            <v>سعاد</v>
          </cell>
          <cell r="E11" t="str">
            <v>س4</v>
          </cell>
        </row>
        <row r="12">
          <cell r="A12">
            <v>201001</v>
          </cell>
          <cell r="B12" t="str">
            <v>سونيا سليمان</v>
          </cell>
          <cell r="C12" t="str">
            <v>عبد الله</v>
          </cell>
          <cell r="D12" t="str">
            <v>جميله</v>
          </cell>
          <cell r="E12" t="str">
            <v>س4</v>
          </cell>
        </row>
        <row r="13">
          <cell r="A13">
            <v>201008</v>
          </cell>
          <cell r="B13" t="str">
            <v>البتول علي</v>
          </cell>
          <cell r="C13" t="str">
            <v>عدنان</v>
          </cell>
          <cell r="D13" t="str">
            <v>سلام</v>
          </cell>
          <cell r="E13" t="str">
            <v>س4</v>
          </cell>
        </row>
        <row r="14">
          <cell r="A14">
            <v>201027</v>
          </cell>
          <cell r="B14" t="str">
            <v>امل فلاحه</v>
          </cell>
          <cell r="C14" t="str">
            <v>احمد</v>
          </cell>
          <cell r="D14" t="str">
            <v>سناء</v>
          </cell>
          <cell r="E14" t="str">
            <v>س4</v>
          </cell>
        </row>
        <row r="15">
          <cell r="A15">
            <v>201053</v>
          </cell>
          <cell r="B15" t="str">
            <v>اياد حربوشه</v>
          </cell>
          <cell r="C15" t="str">
            <v>احمد</v>
          </cell>
          <cell r="D15" t="str">
            <v>نظيره</v>
          </cell>
          <cell r="E15" t="str">
            <v>س4</v>
          </cell>
        </row>
        <row r="16">
          <cell r="A16">
            <v>201062</v>
          </cell>
          <cell r="B16" t="str">
            <v>ايلا نصر الله</v>
          </cell>
          <cell r="C16" t="str">
            <v>رياض</v>
          </cell>
          <cell r="D16" t="str">
            <v>سميره</v>
          </cell>
          <cell r="E16" t="str">
            <v>س3</v>
          </cell>
        </row>
        <row r="17">
          <cell r="A17">
            <v>201075</v>
          </cell>
          <cell r="B17" t="str">
            <v>ايمن مرعي</v>
          </cell>
          <cell r="C17" t="str">
            <v>حسين</v>
          </cell>
          <cell r="D17" t="str">
            <v>مريم</v>
          </cell>
          <cell r="E17" t="str">
            <v>س4</v>
          </cell>
        </row>
        <row r="18">
          <cell r="A18">
            <v>201093</v>
          </cell>
          <cell r="B18" t="str">
            <v>باسم الرحيه</v>
          </cell>
          <cell r="C18" t="str">
            <v>منير</v>
          </cell>
          <cell r="D18" t="str">
            <v>بديعه</v>
          </cell>
          <cell r="E18" t="str">
            <v>س4</v>
          </cell>
        </row>
        <row r="19">
          <cell r="A19">
            <v>201122</v>
          </cell>
          <cell r="B19" t="str">
            <v>بشر ابو سيف</v>
          </cell>
          <cell r="C19" t="str">
            <v>نهاد</v>
          </cell>
          <cell r="D19" t="str">
            <v>نجوى</v>
          </cell>
          <cell r="E19" t="str">
            <v>س4</v>
          </cell>
        </row>
        <row r="20">
          <cell r="A20">
            <v>201153</v>
          </cell>
          <cell r="B20" t="str">
            <v>ثامر الرفاعي</v>
          </cell>
          <cell r="C20" t="str">
            <v>عبد المجيد</v>
          </cell>
          <cell r="D20" t="str">
            <v>فكريه</v>
          </cell>
          <cell r="E20" t="str">
            <v>س4</v>
          </cell>
        </row>
        <row r="21">
          <cell r="A21">
            <v>201247</v>
          </cell>
          <cell r="B21" t="str">
            <v>خلدون قسام</v>
          </cell>
          <cell r="C21" t="str">
            <v>فايز</v>
          </cell>
          <cell r="D21" t="str">
            <v>نوال</v>
          </cell>
          <cell r="E21" t="str">
            <v>س3</v>
          </cell>
        </row>
        <row r="22">
          <cell r="A22">
            <v>201268</v>
          </cell>
          <cell r="B22" t="str">
            <v>دانه تقي الدين</v>
          </cell>
          <cell r="C22" t="str">
            <v>محمد عرفان</v>
          </cell>
          <cell r="D22" t="str">
            <v>نبيله</v>
          </cell>
          <cell r="E22" t="str">
            <v>س4</v>
          </cell>
        </row>
        <row r="23">
          <cell r="A23">
            <v>201311</v>
          </cell>
          <cell r="B23" t="str">
            <v>رامي الحموي</v>
          </cell>
          <cell r="C23" t="str">
            <v>شمس الدين</v>
          </cell>
          <cell r="D23" t="str">
            <v>ابتسام</v>
          </cell>
          <cell r="E23" t="str">
            <v>س4</v>
          </cell>
        </row>
        <row r="24">
          <cell r="A24">
            <v>201332</v>
          </cell>
          <cell r="B24" t="str">
            <v>ربا باشا</v>
          </cell>
          <cell r="C24" t="str">
            <v>عدنان</v>
          </cell>
          <cell r="D24" t="str">
            <v>منى</v>
          </cell>
          <cell r="E24" t="str">
            <v>س4</v>
          </cell>
        </row>
        <row r="25">
          <cell r="A25">
            <v>201384</v>
          </cell>
          <cell r="B25" t="str">
            <v>رنا سلطان</v>
          </cell>
          <cell r="C25" t="str">
            <v>ابراهيم</v>
          </cell>
          <cell r="D25" t="str">
            <v>امينه</v>
          </cell>
          <cell r="E25" t="str">
            <v>س4</v>
          </cell>
        </row>
        <row r="26">
          <cell r="A26">
            <v>201391</v>
          </cell>
          <cell r="B26" t="str">
            <v>رهام افنيخر</v>
          </cell>
          <cell r="C26" t="str">
            <v>يحيى</v>
          </cell>
          <cell r="D26" t="str">
            <v>ناريمان</v>
          </cell>
          <cell r="E26" t="str">
            <v>س4</v>
          </cell>
        </row>
        <row r="27">
          <cell r="A27">
            <v>201397</v>
          </cell>
          <cell r="B27" t="str">
            <v>روعه ثابت</v>
          </cell>
          <cell r="C27" t="str">
            <v>حنين</v>
          </cell>
          <cell r="D27" t="str">
            <v>عفيفه</v>
          </cell>
          <cell r="E27" t="str">
            <v>س4</v>
          </cell>
        </row>
        <row r="28">
          <cell r="A28">
            <v>201449</v>
          </cell>
          <cell r="B28" t="str">
            <v>ساره خدام</v>
          </cell>
          <cell r="C28" t="str">
            <v>محمد منذر</v>
          </cell>
          <cell r="D28" t="str">
            <v>انطوانيت</v>
          </cell>
          <cell r="E28" t="str">
            <v>س4</v>
          </cell>
        </row>
        <row r="29">
          <cell r="A29">
            <v>201455</v>
          </cell>
          <cell r="B29" t="str">
            <v>سامر الشرع</v>
          </cell>
          <cell r="C29" t="str">
            <v>سليمان</v>
          </cell>
          <cell r="D29" t="str">
            <v>حفيظه</v>
          </cell>
          <cell r="E29" t="str">
            <v>س4</v>
          </cell>
        </row>
        <row r="30">
          <cell r="A30">
            <v>201459</v>
          </cell>
          <cell r="B30" t="str">
            <v>سامر سليمان</v>
          </cell>
          <cell r="C30" t="str">
            <v>حسين</v>
          </cell>
          <cell r="D30" t="str">
            <v>فوزيه سالم</v>
          </cell>
          <cell r="E30" t="str">
            <v>س2</v>
          </cell>
        </row>
        <row r="31">
          <cell r="A31">
            <v>201499</v>
          </cell>
          <cell r="B31" t="str">
            <v>سهير الحمدان</v>
          </cell>
          <cell r="C31" t="str">
            <v>محمود</v>
          </cell>
          <cell r="D31" t="str">
            <v>نوال</v>
          </cell>
          <cell r="E31" t="str">
            <v>س3</v>
          </cell>
        </row>
        <row r="32">
          <cell r="A32">
            <v>201516</v>
          </cell>
          <cell r="B32" t="str">
            <v>سومر مارينا</v>
          </cell>
          <cell r="C32" t="str">
            <v>سامي</v>
          </cell>
          <cell r="D32" t="str">
            <v>مريم</v>
          </cell>
          <cell r="E32" t="str">
            <v>س4</v>
          </cell>
        </row>
        <row r="33">
          <cell r="A33">
            <v>201525</v>
          </cell>
          <cell r="B33" t="str">
            <v>شادي سليمان</v>
          </cell>
          <cell r="C33" t="str">
            <v>محسن</v>
          </cell>
          <cell r="D33" t="str">
            <v>عزيزه</v>
          </cell>
          <cell r="E33" t="str">
            <v>س3</v>
          </cell>
        </row>
        <row r="34">
          <cell r="A34">
            <v>201528</v>
          </cell>
          <cell r="B34" t="str">
            <v>شام حمدان</v>
          </cell>
          <cell r="C34" t="str">
            <v>سلمان</v>
          </cell>
          <cell r="D34" t="str">
            <v>الهام</v>
          </cell>
          <cell r="E34" t="str">
            <v>س4</v>
          </cell>
        </row>
        <row r="35">
          <cell r="A35">
            <v>201537</v>
          </cell>
          <cell r="B35" t="str">
            <v>شكري سليمان</v>
          </cell>
          <cell r="C35" t="str">
            <v>محمود</v>
          </cell>
          <cell r="D35" t="str">
            <v>سعده</v>
          </cell>
          <cell r="E35" t="str">
            <v>س4</v>
          </cell>
        </row>
        <row r="36">
          <cell r="A36">
            <v>201546</v>
          </cell>
          <cell r="B36" t="str">
            <v>صالح علوان</v>
          </cell>
          <cell r="C36" t="str">
            <v>محمد غازي</v>
          </cell>
          <cell r="D36" t="str">
            <v>رتيبه</v>
          </cell>
          <cell r="E36" t="str">
            <v>س3</v>
          </cell>
        </row>
        <row r="37">
          <cell r="A37">
            <v>201561</v>
          </cell>
          <cell r="B37" t="str">
            <v>طارق الجرماني</v>
          </cell>
          <cell r="C37" t="str">
            <v>فايز</v>
          </cell>
          <cell r="D37" t="str">
            <v>ليله</v>
          </cell>
          <cell r="E37" t="str">
            <v>س4</v>
          </cell>
        </row>
        <row r="38">
          <cell r="A38">
            <v>201582</v>
          </cell>
          <cell r="B38" t="str">
            <v>عامر رافع</v>
          </cell>
          <cell r="C38" t="str">
            <v>عاصم</v>
          </cell>
          <cell r="D38" t="str">
            <v>هيام</v>
          </cell>
          <cell r="E38" t="str">
            <v>س4</v>
          </cell>
        </row>
        <row r="39">
          <cell r="A39">
            <v>201603</v>
          </cell>
          <cell r="B39" t="str">
            <v>عبد الله فاخوري</v>
          </cell>
          <cell r="C39" t="str">
            <v>سامي</v>
          </cell>
          <cell r="D39" t="str">
            <v>زينيه</v>
          </cell>
          <cell r="E39" t="str">
            <v>س4</v>
          </cell>
        </row>
        <row r="40">
          <cell r="A40">
            <v>201614</v>
          </cell>
          <cell r="B40" t="str">
            <v>عبير السعدي</v>
          </cell>
          <cell r="C40" t="str">
            <v>فتحي</v>
          </cell>
          <cell r="D40" t="str">
            <v>صبحيه</v>
          </cell>
          <cell r="E40" t="str">
            <v>س2</v>
          </cell>
        </row>
        <row r="41">
          <cell r="A41">
            <v>201659</v>
          </cell>
          <cell r="B41" t="str">
            <v>علام سليمان</v>
          </cell>
          <cell r="C41" t="str">
            <v>نبيه</v>
          </cell>
          <cell r="D41" t="str">
            <v>مي</v>
          </cell>
          <cell r="E41" t="str">
            <v>س4</v>
          </cell>
        </row>
        <row r="42">
          <cell r="A42">
            <v>201670</v>
          </cell>
          <cell r="B42" t="str">
            <v>علي خضور</v>
          </cell>
          <cell r="C42" t="str">
            <v>محمد</v>
          </cell>
          <cell r="D42" t="str">
            <v>زاهيه</v>
          </cell>
          <cell r="E42" t="str">
            <v>س4</v>
          </cell>
        </row>
        <row r="43">
          <cell r="A43">
            <v>201679</v>
          </cell>
          <cell r="B43" t="str">
            <v>علي مقصود</v>
          </cell>
          <cell r="C43" t="str">
            <v>توفيق</v>
          </cell>
          <cell r="D43" t="str">
            <v>نسيبه</v>
          </cell>
          <cell r="E43" t="str">
            <v>س3</v>
          </cell>
        </row>
        <row r="44">
          <cell r="A44">
            <v>201687</v>
          </cell>
          <cell r="B44" t="str">
            <v>عماد خداج</v>
          </cell>
          <cell r="C44" t="str">
            <v>توفيق</v>
          </cell>
          <cell r="D44" t="str">
            <v>انيسه</v>
          </cell>
          <cell r="E44" t="str">
            <v>س4</v>
          </cell>
        </row>
        <row r="45">
          <cell r="A45">
            <v>201723</v>
          </cell>
          <cell r="B45" t="str">
            <v>غسان دياب</v>
          </cell>
          <cell r="C45" t="str">
            <v>احمد</v>
          </cell>
          <cell r="D45" t="str">
            <v>رباح</v>
          </cell>
          <cell r="E45" t="str">
            <v>س3</v>
          </cell>
        </row>
        <row r="46">
          <cell r="A46">
            <v>201730</v>
          </cell>
          <cell r="B46" t="str">
            <v>غياث ابراهيم</v>
          </cell>
          <cell r="C46" t="str">
            <v>محمد</v>
          </cell>
          <cell r="D46" t="str">
            <v>نزيها</v>
          </cell>
          <cell r="E46" t="str">
            <v>س3</v>
          </cell>
        </row>
        <row r="47">
          <cell r="A47">
            <v>201789</v>
          </cell>
          <cell r="B47" t="str">
            <v>فيصل حمدون</v>
          </cell>
          <cell r="C47" t="str">
            <v>اسيد</v>
          </cell>
          <cell r="D47" t="str">
            <v>هلا</v>
          </cell>
          <cell r="E47" t="str">
            <v>س2</v>
          </cell>
        </row>
        <row r="48">
          <cell r="A48">
            <v>201796</v>
          </cell>
          <cell r="B48" t="str">
            <v>قصي الشاعر</v>
          </cell>
          <cell r="C48" t="str">
            <v>عبد السلام</v>
          </cell>
          <cell r="D48" t="str">
            <v>فيزا</v>
          </cell>
          <cell r="E48" t="str">
            <v>س3</v>
          </cell>
        </row>
        <row r="49">
          <cell r="A49">
            <v>201799</v>
          </cell>
          <cell r="B49" t="str">
            <v>قصي درويش</v>
          </cell>
          <cell r="C49" t="str">
            <v>خضور</v>
          </cell>
          <cell r="D49" t="str">
            <v>غزاله</v>
          </cell>
          <cell r="E49" t="str">
            <v>س4</v>
          </cell>
        </row>
        <row r="50">
          <cell r="A50">
            <v>201812</v>
          </cell>
          <cell r="B50" t="str">
            <v>كنده عصفوره</v>
          </cell>
          <cell r="C50" t="str">
            <v>ابراهيم</v>
          </cell>
          <cell r="D50" t="str">
            <v>منى</v>
          </cell>
          <cell r="E50" t="str">
            <v>س3</v>
          </cell>
        </row>
        <row r="51">
          <cell r="A51">
            <v>201872</v>
          </cell>
          <cell r="B51" t="str">
            <v>مازن باجي</v>
          </cell>
          <cell r="C51" t="str">
            <v>فريد</v>
          </cell>
          <cell r="D51" t="str">
            <v>صبحه</v>
          </cell>
          <cell r="E51" t="str">
            <v>س4</v>
          </cell>
        </row>
        <row r="52">
          <cell r="A52">
            <v>201893</v>
          </cell>
          <cell r="B52" t="str">
            <v>مايا الهاشمي</v>
          </cell>
          <cell r="C52" t="str">
            <v>اسامه</v>
          </cell>
          <cell r="D52" t="str">
            <v>حنان</v>
          </cell>
          <cell r="E52" t="str">
            <v>س4</v>
          </cell>
        </row>
        <row r="53">
          <cell r="A53">
            <v>201902</v>
          </cell>
          <cell r="B53" t="str">
            <v>مجد مسلم</v>
          </cell>
          <cell r="C53" t="str">
            <v>زهير</v>
          </cell>
          <cell r="D53" t="str">
            <v>سميرة</v>
          </cell>
          <cell r="E53" t="str">
            <v>س4</v>
          </cell>
        </row>
        <row r="54">
          <cell r="A54">
            <v>201923</v>
          </cell>
          <cell r="B54" t="str">
            <v>محمد الشلبي</v>
          </cell>
          <cell r="C54" t="str">
            <v>خليل</v>
          </cell>
          <cell r="D54" t="str">
            <v>امنه</v>
          </cell>
          <cell r="E54" t="str">
            <v>س2</v>
          </cell>
        </row>
        <row r="55">
          <cell r="A55">
            <v>202002</v>
          </cell>
          <cell r="B55" t="str">
            <v>محمد معتز عيسى</v>
          </cell>
          <cell r="E55" t="str">
            <v>س3</v>
          </cell>
        </row>
        <row r="56">
          <cell r="A56">
            <v>202012</v>
          </cell>
          <cell r="B56" t="str">
            <v>محمد ويس</v>
          </cell>
          <cell r="C56" t="str">
            <v>ياسين</v>
          </cell>
          <cell r="D56" t="str">
            <v>حمامه</v>
          </cell>
          <cell r="E56" t="str">
            <v>س4</v>
          </cell>
        </row>
        <row r="57">
          <cell r="A57">
            <v>202150</v>
          </cell>
          <cell r="B57" t="str">
            <v>نبال القطيش</v>
          </cell>
          <cell r="C57" t="str">
            <v>ميسر</v>
          </cell>
          <cell r="D57" t="str">
            <v>سليمه</v>
          </cell>
          <cell r="E57" t="str">
            <v>س4</v>
          </cell>
        </row>
        <row r="58">
          <cell r="A58">
            <v>202164</v>
          </cell>
          <cell r="B58" t="str">
            <v>ندى داؤد</v>
          </cell>
          <cell r="C58" t="str">
            <v>محمد</v>
          </cell>
          <cell r="D58" t="str">
            <v>امنو</v>
          </cell>
          <cell r="E58" t="str">
            <v>س4</v>
          </cell>
        </row>
        <row r="59">
          <cell r="A59">
            <v>202183</v>
          </cell>
          <cell r="B59" t="str">
            <v>نسرين النقري</v>
          </cell>
          <cell r="C59" t="str">
            <v>مفيد</v>
          </cell>
          <cell r="D59" t="str">
            <v>سحر</v>
          </cell>
          <cell r="E59" t="str">
            <v>س4</v>
          </cell>
        </row>
        <row r="60">
          <cell r="A60">
            <v>202208</v>
          </cell>
          <cell r="B60" t="str">
            <v>نور اسماعيل</v>
          </cell>
          <cell r="C60" t="str">
            <v>عماد</v>
          </cell>
          <cell r="D60" t="str">
            <v>غاده</v>
          </cell>
          <cell r="E60" t="str">
            <v>س4</v>
          </cell>
        </row>
        <row r="61">
          <cell r="A61">
            <v>202254</v>
          </cell>
          <cell r="B61" t="str">
            <v>هبه درويش</v>
          </cell>
          <cell r="C61" t="str">
            <v>سميع</v>
          </cell>
          <cell r="D61" t="str">
            <v>غصون</v>
          </cell>
          <cell r="E61" t="str">
            <v>س4</v>
          </cell>
        </row>
        <row r="62">
          <cell r="A62">
            <v>202261</v>
          </cell>
          <cell r="B62" t="str">
            <v>هبه نحاس</v>
          </cell>
          <cell r="C62" t="str">
            <v>الياس</v>
          </cell>
          <cell r="D62" t="str">
            <v>نيله</v>
          </cell>
          <cell r="E62" t="str">
            <v>س4</v>
          </cell>
        </row>
        <row r="63">
          <cell r="A63">
            <v>202266</v>
          </cell>
          <cell r="B63" t="str">
            <v>هديل ابو راس</v>
          </cell>
          <cell r="C63" t="str">
            <v>حسام الدين</v>
          </cell>
          <cell r="D63" t="str">
            <v>سحر</v>
          </cell>
          <cell r="E63" t="str">
            <v>س4</v>
          </cell>
        </row>
        <row r="64">
          <cell r="A64">
            <v>202277</v>
          </cell>
          <cell r="B64" t="str">
            <v>هلال قلاب</v>
          </cell>
          <cell r="C64" t="str">
            <v>محمد</v>
          </cell>
          <cell r="D64" t="str">
            <v>سعاد</v>
          </cell>
          <cell r="E64" t="str">
            <v>س4</v>
          </cell>
        </row>
        <row r="65">
          <cell r="A65">
            <v>202298</v>
          </cell>
          <cell r="B65" t="str">
            <v>وائل العدس</v>
          </cell>
          <cell r="C65" t="str">
            <v>محمد ياسر</v>
          </cell>
          <cell r="D65" t="str">
            <v>رجاء</v>
          </cell>
          <cell r="E65" t="str">
            <v>س4</v>
          </cell>
        </row>
        <row r="66">
          <cell r="A66">
            <v>202303</v>
          </cell>
          <cell r="B66" t="str">
            <v>ورده شاهين</v>
          </cell>
          <cell r="C66" t="str">
            <v>جريس</v>
          </cell>
          <cell r="D66" t="str">
            <v>منيره</v>
          </cell>
          <cell r="E66" t="str">
            <v>س4</v>
          </cell>
        </row>
        <row r="67">
          <cell r="A67">
            <v>202309</v>
          </cell>
          <cell r="B67" t="str">
            <v>وسام سمكري</v>
          </cell>
          <cell r="C67" t="str">
            <v>محمد نذير</v>
          </cell>
          <cell r="D67" t="str">
            <v>غزل</v>
          </cell>
          <cell r="E67" t="str">
            <v>س4</v>
          </cell>
        </row>
        <row r="68">
          <cell r="A68">
            <v>202331</v>
          </cell>
          <cell r="B68" t="str">
            <v>ولاء اسكندراني</v>
          </cell>
          <cell r="C68" t="str">
            <v>عاصم</v>
          </cell>
          <cell r="D68" t="str">
            <v>سهام</v>
          </cell>
          <cell r="E68" t="str">
            <v>س3</v>
          </cell>
        </row>
        <row r="69">
          <cell r="A69">
            <v>202345</v>
          </cell>
          <cell r="B69" t="str">
            <v>يامن محمد</v>
          </cell>
          <cell r="C69" t="str">
            <v>عبد</v>
          </cell>
          <cell r="D69" t="str">
            <v>خديجه</v>
          </cell>
          <cell r="E69" t="str">
            <v>س4</v>
          </cell>
        </row>
        <row r="70">
          <cell r="A70">
            <v>202348</v>
          </cell>
          <cell r="B70" t="str">
            <v>يسرى جنيدي</v>
          </cell>
          <cell r="C70" t="str">
            <v>حسين</v>
          </cell>
          <cell r="D70" t="str">
            <v>فيكتوريا</v>
          </cell>
          <cell r="E70" t="str">
            <v>س3</v>
          </cell>
        </row>
        <row r="71">
          <cell r="A71">
            <v>202401</v>
          </cell>
          <cell r="B71" t="str">
            <v>ابراهيم محمد</v>
          </cell>
          <cell r="C71" t="str">
            <v>وليد</v>
          </cell>
          <cell r="D71" t="str">
            <v>مرفت</v>
          </cell>
          <cell r="E71" t="str">
            <v>س1</v>
          </cell>
        </row>
        <row r="72">
          <cell r="A72">
            <v>202403</v>
          </cell>
          <cell r="B72" t="str">
            <v>ابراهيم مرهج</v>
          </cell>
          <cell r="C72" t="str">
            <v>ياسين</v>
          </cell>
          <cell r="D72" t="str">
            <v>جوهينه</v>
          </cell>
          <cell r="E72" t="str">
            <v>س4</v>
          </cell>
        </row>
        <row r="73">
          <cell r="A73">
            <v>202414</v>
          </cell>
          <cell r="B73" t="str">
            <v>احلام البلال</v>
          </cell>
          <cell r="C73" t="str">
            <v>متعب</v>
          </cell>
          <cell r="D73" t="str">
            <v>ابتسام</v>
          </cell>
          <cell r="E73" t="str">
            <v>س3</v>
          </cell>
        </row>
        <row r="74">
          <cell r="A74">
            <v>202416</v>
          </cell>
          <cell r="B74" t="str">
            <v>احلام حسين</v>
          </cell>
          <cell r="C74" t="str">
            <v>محمود</v>
          </cell>
          <cell r="D74" t="str">
            <v>نجاح</v>
          </cell>
          <cell r="E74" t="str">
            <v>س3ح</v>
          </cell>
        </row>
        <row r="75">
          <cell r="A75">
            <v>202419</v>
          </cell>
          <cell r="B75" t="str">
            <v>احمد ابو جيش</v>
          </cell>
          <cell r="C75" t="str">
            <v>محمد</v>
          </cell>
          <cell r="D75" t="str">
            <v>سحر</v>
          </cell>
          <cell r="E75" t="str">
            <v>س4</v>
          </cell>
        </row>
        <row r="76">
          <cell r="A76">
            <v>202429</v>
          </cell>
          <cell r="B76" t="str">
            <v>احمد اسماعيل</v>
          </cell>
          <cell r="C76" t="str">
            <v>سعيد</v>
          </cell>
          <cell r="D76" t="str">
            <v>نجوه</v>
          </cell>
          <cell r="E76" t="str">
            <v>س3</v>
          </cell>
        </row>
        <row r="77">
          <cell r="A77">
            <v>202439</v>
          </cell>
          <cell r="B77" t="str">
            <v>احمد البلال</v>
          </cell>
          <cell r="C77" t="str">
            <v>علي</v>
          </cell>
          <cell r="D77" t="str">
            <v>كرديه</v>
          </cell>
          <cell r="E77" t="str">
            <v>س4</v>
          </cell>
        </row>
        <row r="78">
          <cell r="A78">
            <v>202501</v>
          </cell>
          <cell r="B78" t="str">
            <v>احمد الفارس العلي</v>
          </cell>
          <cell r="C78" t="str">
            <v>محمد</v>
          </cell>
          <cell r="D78" t="str">
            <v>امونه</v>
          </cell>
          <cell r="E78" t="str">
            <v>س3</v>
          </cell>
        </row>
        <row r="79">
          <cell r="A79">
            <v>202630</v>
          </cell>
          <cell r="B79" t="str">
            <v>احمد هاشم طويل</v>
          </cell>
          <cell r="C79" t="str">
            <v>محمد سمير</v>
          </cell>
          <cell r="D79" t="str">
            <v>فاتن</v>
          </cell>
          <cell r="E79" t="str">
            <v>س4</v>
          </cell>
        </row>
        <row r="80">
          <cell r="A80">
            <v>202648</v>
          </cell>
          <cell r="B80" t="str">
            <v>اذينه العلي</v>
          </cell>
          <cell r="C80" t="str">
            <v>محمد</v>
          </cell>
          <cell r="D80" t="str">
            <v>انيسه</v>
          </cell>
          <cell r="E80" t="str">
            <v>س3</v>
          </cell>
        </row>
        <row r="81">
          <cell r="A81">
            <v>202661</v>
          </cell>
          <cell r="B81" t="str">
            <v>اريج علوان</v>
          </cell>
          <cell r="C81" t="str">
            <v>نصر الدين</v>
          </cell>
          <cell r="D81" t="str">
            <v>رنده</v>
          </cell>
          <cell r="E81" t="str">
            <v>س4</v>
          </cell>
        </row>
        <row r="82">
          <cell r="A82">
            <v>202666</v>
          </cell>
          <cell r="B82" t="str">
            <v>ازين زيود</v>
          </cell>
          <cell r="C82" t="str">
            <v>ابراهيم</v>
          </cell>
          <cell r="D82" t="str">
            <v>وهيبه</v>
          </cell>
          <cell r="E82" t="str">
            <v>س4</v>
          </cell>
        </row>
        <row r="83">
          <cell r="A83">
            <v>202668</v>
          </cell>
          <cell r="B83" t="str">
            <v>اسامه اسعد</v>
          </cell>
          <cell r="C83" t="str">
            <v>محمود</v>
          </cell>
          <cell r="D83" t="str">
            <v>هند</v>
          </cell>
          <cell r="E83" t="str">
            <v>س4</v>
          </cell>
        </row>
        <row r="84">
          <cell r="A84">
            <v>202683</v>
          </cell>
          <cell r="B84" t="str">
            <v>اسامه فاهمه</v>
          </cell>
          <cell r="C84" t="str">
            <v>اسماعيل</v>
          </cell>
          <cell r="D84" t="str">
            <v>عطاف</v>
          </cell>
          <cell r="E84" t="str">
            <v>س4</v>
          </cell>
        </row>
        <row r="85">
          <cell r="A85">
            <v>202744</v>
          </cell>
          <cell r="B85" t="str">
            <v>اشواق قزاح</v>
          </cell>
          <cell r="C85" t="str">
            <v>محمود</v>
          </cell>
          <cell r="D85" t="str">
            <v>مريم</v>
          </cell>
          <cell r="E85" t="str">
            <v>س3</v>
          </cell>
        </row>
        <row r="86">
          <cell r="A86">
            <v>202752</v>
          </cell>
          <cell r="B86" t="str">
            <v>افرورا عيسى</v>
          </cell>
          <cell r="C86" t="str">
            <v>محمد</v>
          </cell>
          <cell r="D86" t="str">
            <v>غاده</v>
          </cell>
          <cell r="E86" t="str">
            <v>س2</v>
          </cell>
        </row>
        <row r="87">
          <cell r="A87">
            <v>202764</v>
          </cell>
          <cell r="B87" t="str">
            <v>الاء الديب</v>
          </cell>
          <cell r="C87" t="str">
            <v>كمال</v>
          </cell>
          <cell r="D87" t="str">
            <v>فاطمه</v>
          </cell>
          <cell r="E87" t="str">
            <v>س4</v>
          </cell>
        </row>
        <row r="88">
          <cell r="A88">
            <v>202768</v>
          </cell>
          <cell r="B88" t="str">
            <v>الاء زبديه</v>
          </cell>
          <cell r="C88" t="str">
            <v>محمد ربيع</v>
          </cell>
          <cell r="D88" t="str">
            <v>وفاء عنبرجي</v>
          </cell>
          <cell r="E88" t="str">
            <v>س4</v>
          </cell>
        </row>
        <row r="89">
          <cell r="A89">
            <v>202838</v>
          </cell>
          <cell r="B89" t="str">
            <v>امجد الحلقي</v>
          </cell>
          <cell r="C89" t="str">
            <v>هائل</v>
          </cell>
          <cell r="D89" t="str">
            <v>جواهر</v>
          </cell>
          <cell r="E89" t="str">
            <v>س3</v>
          </cell>
        </row>
        <row r="90">
          <cell r="A90">
            <v>202853</v>
          </cell>
          <cell r="B90" t="str">
            <v>امل زيود</v>
          </cell>
          <cell r="C90" t="str">
            <v>منير</v>
          </cell>
          <cell r="D90" t="str">
            <v>قمر</v>
          </cell>
          <cell r="E90" t="str">
            <v>س3</v>
          </cell>
        </row>
        <row r="91">
          <cell r="A91">
            <v>202876</v>
          </cell>
          <cell r="B91" t="str">
            <v>اميمه زغيبي</v>
          </cell>
          <cell r="C91" t="str">
            <v>عدنان</v>
          </cell>
          <cell r="D91" t="str">
            <v>نديمه</v>
          </cell>
          <cell r="E91" t="str">
            <v>س3</v>
          </cell>
        </row>
        <row r="92">
          <cell r="A92">
            <v>202895</v>
          </cell>
          <cell r="B92" t="str">
            <v>اناس هناوي</v>
          </cell>
          <cell r="C92" t="str">
            <v>نادر</v>
          </cell>
          <cell r="D92" t="str">
            <v>فصيحة</v>
          </cell>
          <cell r="E92" t="str">
            <v>س4</v>
          </cell>
        </row>
        <row r="93">
          <cell r="A93">
            <v>202919</v>
          </cell>
          <cell r="B93" t="str">
            <v>انس المقداد</v>
          </cell>
          <cell r="C93" t="str">
            <v>عبد الحميد</v>
          </cell>
          <cell r="D93" t="str">
            <v>انتصار</v>
          </cell>
          <cell r="E93" t="str">
            <v>س4</v>
          </cell>
        </row>
        <row r="94">
          <cell r="A94">
            <v>202932</v>
          </cell>
          <cell r="B94" t="str">
            <v>انس صبيح</v>
          </cell>
          <cell r="C94" t="str">
            <v>عبد الرحيم</v>
          </cell>
          <cell r="D94" t="str">
            <v>رغداء</v>
          </cell>
          <cell r="E94" t="str">
            <v>س3</v>
          </cell>
        </row>
        <row r="95">
          <cell r="A95">
            <v>203150</v>
          </cell>
          <cell r="B95" t="str">
            <v>باسل قره كهيا</v>
          </cell>
          <cell r="C95" t="str">
            <v>لطفي</v>
          </cell>
          <cell r="D95" t="str">
            <v>عنايت</v>
          </cell>
          <cell r="E95" t="str">
            <v>س4</v>
          </cell>
        </row>
        <row r="96">
          <cell r="A96">
            <v>203189</v>
          </cell>
          <cell r="B96" t="str">
            <v>بديع حبيب</v>
          </cell>
          <cell r="C96" t="str">
            <v>يونس</v>
          </cell>
          <cell r="D96" t="str">
            <v>سهام</v>
          </cell>
          <cell r="E96" t="str">
            <v>س4</v>
          </cell>
        </row>
        <row r="97">
          <cell r="A97">
            <v>203222</v>
          </cell>
          <cell r="B97" t="str">
            <v>بسمه ياغي</v>
          </cell>
          <cell r="C97" t="str">
            <v>زين</v>
          </cell>
          <cell r="D97" t="str">
            <v>نوال</v>
          </cell>
          <cell r="E97" t="str">
            <v>س4</v>
          </cell>
        </row>
        <row r="98">
          <cell r="A98">
            <v>203229</v>
          </cell>
          <cell r="B98" t="str">
            <v>بشار الحلبي</v>
          </cell>
          <cell r="C98" t="str">
            <v>بشير</v>
          </cell>
          <cell r="D98" t="str">
            <v>سميره</v>
          </cell>
          <cell r="E98" t="str">
            <v>س4</v>
          </cell>
        </row>
        <row r="99">
          <cell r="A99">
            <v>203233</v>
          </cell>
          <cell r="B99" t="str">
            <v>بشار الشحيد</v>
          </cell>
          <cell r="C99" t="str">
            <v>يوسف</v>
          </cell>
          <cell r="D99" t="str">
            <v>روز</v>
          </cell>
          <cell r="E99" t="str">
            <v>س4</v>
          </cell>
        </row>
        <row r="100">
          <cell r="A100">
            <v>203255</v>
          </cell>
          <cell r="B100" t="str">
            <v>بشرى ادريس</v>
          </cell>
          <cell r="C100" t="str">
            <v>حسن</v>
          </cell>
          <cell r="D100" t="str">
            <v>انيسه</v>
          </cell>
          <cell r="E100" t="str">
            <v>س2</v>
          </cell>
        </row>
        <row r="101">
          <cell r="A101">
            <v>203263</v>
          </cell>
          <cell r="B101" t="str">
            <v>بشرى حويجي</v>
          </cell>
          <cell r="C101" t="str">
            <v>احمد</v>
          </cell>
          <cell r="D101" t="str">
            <v>صديقه</v>
          </cell>
          <cell r="E101" t="str">
            <v>س4</v>
          </cell>
        </row>
        <row r="102">
          <cell r="A102">
            <v>203274</v>
          </cell>
          <cell r="B102" t="str">
            <v>بلاد السليمان</v>
          </cell>
          <cell r="C102" t="str">
            <v>موفق</v>
          </cell>
          <cell r="D102" t="str">
            <v>فتاه</v>
          </cell>
          <cell r="E102" t="str">
            <v>س2</v>
          </cell>
        </row>
        <row r="103">
          <cell r="A103">
            <v>203311</v>
          </cell>
          <cell r="B103" t="str">
            <v>بيان الاملح</v>
          </cell>
          <cell r="C103" t="str">
            <v>عيد</v>
          </cell>
          <cell r="D103" t="str">
            <v>حمره</v>
          </cell>
          <cell r="E103" t="str">
            <v>س3</v>
          </cell>
        </row>
        <row r="104">
          <cell r="A104">
            <v>203320</v>
          </cell>
          <cell r="B104" t="str">
            <v>تامر دبور</v>
          </cell>
          <cell r="C104" t="str">
            <v>وهيب</v>
          </cell>
          <cell r="D104" t="str">
            <v>امل</v>
          </cell>
          <cell r="E104" t="str">
            <v>س4</v>
          </cell>
        </row>
        <row r="105">
          <cell r="A105">
            <v>203336</v>
          </cell>
          <cell r="B105" t="str">
            <v>تمارا الخضراء</v>
          </cell>
          <cell r="C105" t="str">
            <v>عبد المنعم</v>
          </cell>
          <cell r="D105" t="str">
            <v>صافيناز</v>
          </cell>
          <cell r="E105" t="str">
            <v>س2</v>
          </cell>
        </row>
        <row r="106">
          <cell r="A106">
            <v>203397</v>
          </cell>
          <cell r="B106" t="str">
            <v>ثناء نصر</v>
          </cell>
          <cell r="C106" t="str">
            <v>شاهين</v>
          </cell>
          <cell r="D106" t="str">
            <v>بندريه</v>
          </cell>
          <cell r="E106" t="str">
            <v>س4</v>
          </cell>
        </row>
        <row r="107">
          <cell r="A107">
            <v>203419</v>
          </cell>
          <cell r="B107" t="str">
            <v>جعفر مهنا</v>
          </cell>
          <cell r="C107" t="str">
            <v>حمزه</v>
          </cell>
          <cell r="D107" t="str">
            <v>حياه</v>
          </cell>
          <cell r="E107" t="str">
            <v>س2</v>
          </cell>
        </row>
        <row r="108">
          <cell r="A108">
            <v>203428</v>
          </cell>
          <cell r="B108" t="str">
            <v>جلال داؤد</v>
          </cell>
          <cell r="C108" t="str">
            <v>علي</v>
          </cell>
          <cell r="D108" t="str">
            <v>رجاء</v>
          </cell>
          <cell r="E108" t="str">
            <v>س4</v>
          </cell>
        </row>
        <row r="109">
          <cell r="A109">
            <v>203430</v>
          </cell>
          <cell r="B109" t="str">
            <v>جلال عيسى</v>
          </cell>
          <cell r="C109" t="str">
            <v>عبد الكريم</v>
          </cell>
          <cell r="D109" t="str">
            <v>نجاح</v>
          </cell>
          <cell r="E109" t="str">
            <v>س3</v>
          </cell>
        </row>
        <row r="110">
          <cell r="A110">
            <v>203450</v>
          </cell>
          <cell r="B110" t="str">
            <v>جمانه عبد الله</v>
          </cell>
          <cell r="C110" t="str">
            <v>رفيق</v>
          </cell>
          <cell r="D110" t="str">
            <v>ساميه</v>
          </cell>
          <cell r="E110" t="str">
            <v>س4</v>
          </cell>
        </row>
        <row r="111">
          <cell r="A111">
            <v>203459</v>
          </cell>
          <cell r="B111" t="str">
            <v>جميل عبود</v>
          </cell>
          <cell r="C111" t="str">
            <v>موسى</v>
          </cell>
          <cell r="D111" t="str">
            <v>اميره</v>
          </cell>
          <cell r="E111" t="str">
            <v>س4</v>
          </cell>
        </row>
        <row r="112">
          <cell r="A112">
            <v>203488</v>
          </cell>
          <cell r="B112" t="str">
            <v>جورج جراده</v>
          </cell>
          <cell r="C112" t="str">
            <v>اسكندر</v>
          </cell>
          <cell r="D112" t="str">
            <v>سمر</v>
          </cell>
          <cell r="E112" t="str">
            <v>س1</v>
          </cell>
        </row>
        <row r="113">
          <cell r="A113">
            <v>203516</v>
          </cell>
          <cell r="B113" t="str">
            <v>حازم البشير</v>
          </cell>
          <cell r="C113" t="str">
            <v>بهاء الدين</v>
          </cell>
          <cell r="D113" t="str">
            <v>فوز</v>
          </cell>
          <cell r="E113" t="str">
            <v>س4</v>
          </cell>
        </row>
        <row r="114">
          <cell r="A114">
            <v>203553</v>
          </cell>
          <cell r="B114" t="str">
            <v>حسام الحمود</v>
          </cell>
          <cell r="C114" t="str">
            <v>نظام</v>
          </cell>
          <cell r="D114" t="str">
            <v>فاطمه</v>
          </cell>
          <cell r="E114" t="str">
            <v>س2</v>
          </cell>
        </row>
        <row r="115">
          <cell r="A115">
            <v>203555</v>
          </cell>
          <cell r="B115" t="str">
            <v>حسام الخرفان</v>
          </cell>
          <cell r="C115" t="str">
            <v>احمد</v>
          </cell>
          <cell r="D115" t="str">
            <v>وفاء</v>
          </cell>
          <cell r="E115" t="str">
            <v>س4</v>
          </cell>
        </row>
        <row r="116">
          <cell r="A116">
            <v>203595</v>
          </cell>
          <cell r="B116" t="str">
            <v>حسام علوش</v>
          </cell>
          <cell r="C116" t="str">
            <v>فيصل</v>
          </cell>
          <cell r="D116" t="str">
            <v>فاطمة</v>
          </cell>
          <cell r="E116" t="str">
            <v>س4</v>
          </cell>
        </row>
        <row r="117">
          <cell r="A117">
            <v>203675</v>
          </cell>
          <cell r="B117" t="str">
            <v>حسين الرمضان</v>
          </cell>
          <cell r="C117" t="str">
            <v>احمد</v>
          </cell>
          <cell r="D117" t="str">
            <v>نوره</v>
          </cell>
          <cell r="E117" t="str">
            <v>س3</v>
          </cell>
        </row>
        <row r="118">
          <cell r="A118">
            <v>203706</v>
          </cell>
          <cell r="B118" t="str">
            <v>حكم الخطيب</v>
          </cell>
          <cell r="C118" t="str">
            <v>مصطفى</v>
          </cell>
          <cell r="D118" t="str">
            <v>عفاف</v>
          </cell>
          <cell r="E118" t="str">
            <v>س3</v>
          </cell>
        </row>
        <row r="119">
          <cell r="A119">
            <v>203715</v>
          </cell>
          <cell r="B119" t="str">
            <v>حمد الطحان</v>
          </cell>
          <cell r="C119" t="str">
            <v>عادل</v>
          </cell>
          <cell r="D119" t="str">
            <v>مقبوله</v>
          </cell>
          <cell r="E119" t="str">
            <v>س4</v>
          </cell>
        </row>
        <row r="120">
          <cell r="A120">
            <v>203737</v>
          </cell>
          <cell r="B120" t="str">
            <v>حنان القدور</v>
          </cell>
          <cell r="C120" t="str">
            <v>عوض</v>
          </cell>
          <cell r="D120" t="str">
            <v>شمه</v>
          </cell>
          <cell r="E120" t="str">
            <v>س3</v>
          </cell>
        </row>
        <row r="121">
          <cell r="A121">
            <v>203789</v>
          </cell>
          <cell r="B121" t="str">
            <v>خالد الفريج</v>
          </cell>
          <cell r="C121" t="str">
            <v>جمال</v>
          </cell>
          <cell r="D121" t="str">
            <v>غاده</v>
          </cell>
          <cell r="E121" t="str">
            <v>س4</v>
          </cell>
        </row>
        <row r="122">
          <cell r="A122">
            <v>203792</v>
          </cell>
          <cell r="B122" t="str">
            <v>خالد النعسان</v>
          </cell>
          <cell r="C122" t="str">
            <v>عاطف</v>
          </cell>
          <cell r="D122" t="str">
            <v>ابتسام</v>
          </cell>
          <cell r="E122" t="str">
            <v>س4</v>
          </cell>
        </row>
        <row r="123">
          <cell r="A123">
            <v>203794</v>
          </cell>
          <cell r="B123" t="str">
            <v>خالد بو ترابي</v>
          </cell>
          <cell r="C123" t="str">
            <v>امين</v>
          </cell>
          <cell r="D123" t="str">
            <v>نجاح</v>
          </cell>
          <cell r="E123" t="str">
            <v>س3</v>
          </cell>
        </row>
        <row r="124">
          <cell r="A124">
            <v>203820</v>
          </cell>
          <cell r="B124" t="str">
            <v>خالد فرج</v>
          </cell>
          <cell r="C124" t="str">
            <v>حمد</v>
          </cell>
          <cell r="D124" t="str">
            <v>ناهيه</v>
          </cell>
          <cell r="E124" t="str">
            <v>س1</v>
          </cell>
        </row>
        <row r="125">
          <cell r="A125">
            <v>203902</v>
          </cell>
          <cell r="B125" t="str">
            <v>دارين عيوش</v>
          </cell>
          <cell r="C125" t="str">
            <v>حسن</v>
          </cell>
          <cell r="D125" t="str">
            <v>كليمه</v>
          </cell>
          <cell r="E125" t="str">
            <v>س4</v>
          </cell>
        </row>
        <row r="126">
          <cell r="A126">
            <v>203954</v>
          </cell>
          <cell r="B126" t="str">
            <v>دريد حسون</v>
          </cell>
          <cell r="C126" t="str">
            <v>ايوب</v>
          </cell>
          <cell r="D126" t="str">
            <v>حسيبه</v>
          </cell>
          <cell r="E126" t="str">
            <v>س4</v>
          </cell>
        </row>
        <row r="127">
          <cell r="A127">
            <v>203981</v>
          </cell>
          <cell r="B127" t="str">
            <v>ديالا زين الدين</v>
          </cell>
          <cell r="C127" t="str">
            <v>رضوان</v>
          </cell>
          <cell r="D127" t="str">
            <v>فاديا</v>
          </cell>
          <cell r="E127" t="str">
            <v>س4</v>
          </cell>
        </row>
        <row r="128">
          <cell r="A128">
            <v>204014</v>
          </cell>
          <cell r="B128" t="str">
            <v>ديما محلا</v>
          </cell>
          <cell r="C128" t="str">
            <v>حبيب</v>
          </cell>
          <cell r="D128" t="str">
            <v>ناهي</v>
          </cell>
          <cell r="E128" t="str">
            <v>س3</v>
          </cell>
        </row>
        <row r="129">
          <cell r="A129">
            <v>204037</v>
          </cell>
          <cell r="B129" t="str">
            <v>دينا عبد الكريم</v>
          </cell>
          <cell r="C129" t="str">
            <v>برهان</v>
          </cell>
          <cell r="D129" t="str">
            <v>رجاء</v>
          </cell>
          <cell r="E129" t="str">
            <v>س4</v>
          </cell>
        </row>
        <row r="130">
          <cell r="A130">
            <v>204039</v>
          </cell>
          <cell r="B130" t="str">
            <v>ذو الفقار الفى</v>
          </cell>
          <cell r="C130" t="str">
            <v>محمد</v>
          </cell>
          <cell r="D130" t="str">
            <v>صفيه</v>
          </cell>
          <cell r="E130" t="str">
            <v>س3</v>
          </cell>
        </row>
        <row r="131">
          <cell r="A131">
            <v>204048</v>
          </cell>
          <cell r="B131" t="str">
            <v>رؤى دبور</v>
          </cell>
          <cell r="C131" t="str">
            <v>سعيد</v>
          </cell>
          <cell r="D131" t="str">
            <v>سميحه</v>
          </cell>
          <cell r="E131" t="str">
            <v>س4</v>
          </cell>
        </row>
        <row r="132">
          <cell r="A132">
            <v>204049</v>
          </cell>
          <cell r="B132" t="str">
            <v>رؤى ديب</v>
          </cell>
          <cell r="C132" t="str">
            <v>محسن</v>
          </cell>
          <cell r="D132" t="str">
            <v>وسامه</v>
          </cell>
          <cell r="E132" t="str">
            <v>س4</v>
          </cell>
        </row>
        <row r="133">
          <cell r="A133">
            <v>204051</v>
          </cell>
          <cell r="B133" t="str">
            <v>رؤى عباس</v>
          </cell>
          <cell r="C133" t="str">
            <v>احمد</v>
          </cell>
          <cell r="D133" t="str">
            <v>سوسن</v>
          </cell>
          <cell r="E133" t="str">
            <v>س3</v>
          </cell>
        </row>
        <row r="134">
          <cell r="A134">
            <v>204055</v>
          </cell>
          <cell r="B134" t="str">
            <v>رئام سلهب</v>
          </cell>
          <cell r="C134" t="str">
            <v>محمد</v>
          </cell>
          <cell r="D134" t="str">
            <v>نداء</v>
          </cell>
          <cell r="E134" t="str">
            <v>س4</v>
          </cell>
        </row>
        <row r="135">
          <cell r="A135">
            <v>204111</v>
          </cell>
          <cell r="B135" t="str">
            <v>رامز فياض</v>
          </cell>
          <cell r="C135" t="str">
            <v>احمد</v>
          </cell>
          <cell r="D135" t="str">
            <v>فهيمه</v>
          </cell>
          <cell r="E135" t="str">
            <v>س4</v>
          </cell>
        </row>
        <row r="136">
          <cell r="A136">
            <v>204140</v>
          </cell>
          <cell r="B136" t="str">
            <v>رامي رحال</v>
          </cell>
          <cell r="C136" t="str">
            <v>رياض</v>
          </cell>
          <cell r="D136" t="str">
            <v>سوسن</v>
          </cell>
          <cell r="E136" t="str">
            <v>س4</v>
          </cell>
        </row>
        <row r="137">
          <cell r="A137">
            <v>204169</v>
          </cell>
          <cell r="B137" t="str">
            <v>راميه البوشي</v>
          </cell>
          <cell r="C137" t="str">
            <v>محمد نبيه</v>
          </cell>
          <cell r="D137" t="str">
            <v>فريحه</v>
          </cell>
          <cell r="E137" t="str">
            <v>س4</v>
          </cell>
        </row>
        <row r="138">
          <cell r="A138">
            <v>204179</v>
          </cell>
          <cell r="B138" t="str">
            <v>رانيا درويش</v>
          </cell>
          <cell r="C138" t="str">
            <v>منير</v>
          </cell>
          <cell r="D138" t="str">
            <v>بديعه</v>
          </cell>
          <cell r="E138" t="str">
            <v>س4</v>
          </cell>
        </row>
        <row r="139">
          <cell r="A139">
            <v>204194</v>
          </cell>
          <cell r="B139" t="str">
            <v>رانيه عموره</v>
          </cell>
          <cell r="C139" t="str">
            <v>محمود</v>
          </cell>
          <cell r="D139" t="str">
            <v>عليه</v>
          </cell>
          <cell r="E139" t="str">
            <v>س3</v>
          </cell>
        </row>
        <row r="140">
          <cell r="A140">
            <v>204205</v>
          </cell>
          <cell r="B140" t="str">
            <v>ربا المتني</v>
          </cell>
          <cell r="C140" t="str">
            <v>حسن</v>
          </cell>
          <cell r="D140" t="str">
            <v>سلوى</v>
          </cell>
          <cell r="E140" t="str">
            <v>س4</v>
          </cell>
        </row>
        <row r="141">
          <cell r="A141">
            <v>204209</v>
          </cell>
          <cell r="B141" t="str">
            <v>ربا خلوف</v>
          </cell>
          <cell r="C141" t="str">
            <v>محمد</v>
          </cell>
          <cell r="D141" t="str">
            <v>هدى</v>
          </cell>
          <cell r="E141" t="str">
            <v>س4</v>
          </cell>
        </row>
        <row r="142">
          <cell r="A142">
            <v>204221</v>
          </cell>
          <cell r="B142" t="str">
            <v>رباب حسن</v>
          </cell>
          <cell r="C142" t="str">
            <v>حسان</v>
          </cell>
          <cell r="D142" t="str">
            <v>دعد شميس</v>
          </cell>
          <cell r="E142" t="str">
            <v>س4</v>
          </cell>
        </row>
        <row r="143">
          <cell r="A143">
            <v>204227</v>
          </cell>
          <cell r="B143" t="str">
            <v>ربى الصوص</v>
          </cell>
          <cell r="C143" t="str">
            <v>محمد رياض</v>
          </cell>
          <cell r="D143" t="str">
            <v>غاده</v>
          </cell>
          <cell r="E143" t="str">
            <v>س4</v>
          </cell>
        </row>
        <row r="144">
          <cell r="A144">
            <v>204273</v>
          </cell>
          <cell r="B144" t="str">
            <v>رزان قنيزح</v>
          </cell>
          <cell r="C144" t="str">
            <v>جبور</v>
          </cell>
          <cell r="D144" t="str">
            <v>حنان</v>
          </cell>
          <cell r="E144" t="str">
            <v>س4</v>
          </cell>
        </row>
        <row r="145">
          <cell r="A145">
            <v>204279</v>
          </cell>
          <cell r="B145" t="str">
            <v>رزان يونس</v>
          </cell>
          <cell r="C145" t="str">
            <v>احمد</v>
          </cell>
          <cell r="D145" t="str">
            <v>نهيده</v>
          </cell>
          <cell r="E145" t="str">
            <v>س4</v>
          </cell>
        </row>
        <row r="146">
          <cell r="A146">
            <v>204303</v>
          </cell>
          <cell r="B146" t="str">
            <v>رشا جوهره</v>
          </cell>
          <cell r="C146" t="str">
            <v>سالم</v>
          </cell>
          <cell r="D146" t="str">
            <v>عتوك</v>
          </cell>
          <cell r="E146" t="str">
            <v>س4</v>
          </cell>
        </row>
        <row r="147">
          <cell r="A147">
            <v>204328</v>
          </cell>
          <cell r="B147" t="str">
            <v>رشا موسى</v>
          </cell>
          <cell r="C147" t="str">
            <v>شريف</v>
          </cell>
          <cell r="D147" t="str">
            <v>فتاه</v>
          </cell>
          <cell r="E147" t="str">
            <v>س4</v>
          </cell>
        </row>
        <row r="148">
          <cell r="A148">
            <v>204339</v>
          </cell>
          <cell r="B148" t="str">
            <v>رضوان ضاهر</v>
          </cell>
          <cell r="C148" t="str">
            <v>علي</v>
          </cell>
          <cell r="D148" t="str">
            <v>شهيره</v>
          </cell>
          <cell r="E148" t="str">
            <v>س4</v>
          </cell>
        </row>
        <row r="149">
          <cell r="A149">
            <v>204348</v>
          </cell>
          <cell r="B149" t="str">
            <v>رغد الحفار الحبال</v>
          </cell>
          <cell r="C149" t="str">
            <v>نذير</v>
          </cell>
          <cell r="D149" t="str">
            <v>حكمت</v>
          </cell>
          <cell r="E149" t="str">
            <v>س4</v>
          </cell>
        </row>
        <row r="150">
          <cell r="A150">
            <v>204443</v>
          </cell>
          <cell r="B150" t="str">
            <v>رهف صايمه</v>
          </cell>
          <cell r="C150" t="str">
            <v>محمد صفوح</v>
          </cell>
          <cell r="D150" t="str">
            <v>باسمه</v>
          </cell>
          <cell r="E150" t="str">
            <v>س4</v>
          </cell>
        </row>
        <row r="151">
          <cell r="A151">
            <v>204444</v>
          </cell>
          <cell r="B151" t="str">
            <v>رهف فاعور</v>
          </cell>
          <cell r="C151" t="str">
            <v>عادل</v>
          </cell>
          <cell r="D151" t="str">
            <v>اعتدال</v>
          </cell>
          <cell r="E151" t="str">
            <v>س2</v>
          </cell>
        </row>
        <row r="152">
          <cell r="A152">
            <v>204503</v>
          </cell>
          <cell r="B152" t="str">
            <v>رولا سلوم</v>
          </cell>
          <cell r="C152" t="str">
            <v>حنين</v>
          </cell>
          <cell r="D152" t="str">
            <v>كلود</v>
          </cell>
          <cell r="E152" t="str">
            <v>س4</v>
          </cell>
        </row>
        <row r="153">
          <cell r="A153">
            <v>204640</v>
          </cell>
          <cell r="B153" t="str">
            <v>زلفى بلول</v>
          </cell>
          <cell r="C153" t="str">
            <v>وحيد</v>
          </cell>
          <cell r="D153" t="str">
            <v>ناديه</v>
          </cell>
          <cell r="E153" t="str">
            <v>س1</v>
          </cell>
        </row>
        <row r="154">
          <cell r="A154">
            <v>204657</v>
          </cell>
          <cell r="B154" t="str">
            <v>زويا الحمد</v>
          </cell>
          <cell r="C154" t="str">
            <v>رياض</v>
          </cell>
          <cell r="D154" t="str">
            <v>سميحه</v>
          </cell>
          <cell r="E154" t="str">
            <v>س4</v>
          </cell>
        </row>
        <row r="155">
          <cell r="A155">
            <v>204666</v>
          </cell>
          <cell r="B155" t="str">
            <v>زياد حمدان</v>
          </cell>
          <cell r="C155" t="str">
            <v>محمد</v>
          </cell>
          <cell r="D155" t="str">
            <v>نجوى غانم</v>
          </cell>
          <cell r="E155" t="str">
            <v>س3</v>
          </cell>
        </row>
        <row r="156">
          <cell r="A156">
            <v>204672</v>
          </cell>
          <cell r="B156" t="str">
            <v>زياد شيخو بيري</v>
          </cell>
          <cell r="C156" t="str">
            <v>ياسين</v>
          </cell>
          <cell r="D156" t="str">
            <v>رشه</v>
          </cell>
          <cell r="E156" t="str">
            <v>س3</v>
          </cell>
        </row>
        <row r="157">
          <cell r="A157">
            <v>204691</v>
          </cell>
          <cell r="B157" t="str">
            <v>زينب الابراهيم</v>
          </cell>
          <cell r="C157" t="str">
            <v>عبدو</v>
          </cell>
          <cell r="D157" t="str">
            <v>درزيه</v>
          </cell>
          <cell r="E157" t="str">
            <v>س4</v>
          </cell>
        </row>
        <row r="158">
          <cell r="A158">
            <v>204692</v>
          </cell>
          <cell r="B158" t="str">
            <v>زينب فاضل</v>
          </cell>
          <cell r="C158" t="str">
            <v>نايف</v>
          </cell>
          <cell r="D158" t="str">
            <v>وفاء</v>
          </cell>
          <cell r="E158" t="str">
            <v>س2</v>
          </cell>
        </row>
        <row r="159">
          <cell r="A159">
            <v>204703</v>
          </cell>
          <cell r="B159" t="str">
            <v>زينة كوزاك</v>
          </cell>
          <cell r="C159" t="str">
            <v>فائق</v>
          </cell>
          <cell r="D159" t="str">
            <v>انصاف</v>
          </cell>
          <cell r="E159" t="str">
            <v>س3</v>
          </cell>
        </row>
        <row r="160">
          <cell r="A160">
            <v>204730</v>
          </cell>
          <cell r="B160" t="str">
            <v>سالي علي</v>
          </cell>
          <cell r="C160" t="str">
            <v>احمد</v>
          </cell>
          <cell r="D160" t="str">
            <v>زبيده</v>
          </cell>
          <cell r="E160" t="str">
            <v>س4</v>
          </cell>
        </row>
        <row r="161">
          <cell r="A161">
            <v>204749</v>
          </cell>
          <cell r="B161" t="str">
            <v>سامر دهان</v>
          </cell>
          <cell r="C161" t="str">
            <v>محمد شاهر</v>
          </cell>
          <cell r="D161" t="str">
            <v>رئيفة</v>
          </cell>
          <cell r="E161" t="str">
            <v>س4</v>
          </cell>
        </row>
        <row r="162">
          <cell r="A162">
            <v>204772</v>
          </cell>
          <cell r="B162" t="str">
            <v>سامر مغيزيل</v>
          </cell>
          <cell r="C162" t="str">
            <v>فايز</v>
          </cell>
          <cell r="D162" t="str">
            <v>الهام</v>
          </cell>
          <cell r="E162" t="str">
            <v>س4</v>
          </cell>
        </row>
        <row r="163">
          <cell r="A163">
            <v>204837</v>
          </cell>
          <cell r="B163" t="str">
            <v>سلافا سعود</v>
          </cell>
          <cell r="C163" t="str">
            <v>مهنا</v>
          </cell>
          <cell r="D163" t="str">
            <v>وجيها</v>
          </cell>
          <cell r="E163" t="str">
            <v>س2</v>
          </cell>
        </row>
        <row r="164">
          <cell r="A164">
            <v>204850</v>
          </cell>
          <cell r="B164" t="str">
            <v>سلمى الخلوف</v>
          </cell>
          <cell r="C164" t="str">
            <v>محمد معين</v>
          </cell>
          <cell r="D164" t="str">
            <v>امل</v>
          </cell>
          <cell r="E164" t="str">
            <v>س3</v>
          </cell>
        </row>
        <row r="165">
          <cell r="A165">
            <v>204945</v>
          </cell>
          <cell r="B165" t="str">
            <v>سهام العقايله</v>
          </cell>
          <cell r="C165" t="str">
            <v>حمدي</v>
          </cell>
          <cell r="D165" t="str">
            <v>بهيه</v>
          </cell>
          <cell r="E165" t="str">
            <v>س4</v>
          </cell>
        </row>
        <row r="166">
          <cell r="A166">
            <v>204953</v>
          </cell>
          <cell r="B166" t="str">
            <v>سهير صالح</v>
          </cell>
          <cell r="C166" t="str">
            <v>كامل</v>
          </cell>
          <cell r="D166" t="str">
            <v>وفاء</v>
          </cell>
          <cell r="E166" t="str">
            <v>س3</v>
          </cell>
        </row>
        <row r="167">
          <cell r="A167">
            <v>204957</v>
          </cell>
          <cell r="B167" t="str">
            <v>سوار سليمان</v>
          </cell>
          <cell r="C167" t="str">
            <v>عدنان</v>
          </cell>
          <cell r="D167" t="str">
            <v>منى</v>
          </cell>
          <cell r="E167" t="str">
            <v>س3</v>
          </cell>
        </row>
        <row r="168">
          <cell r="A168">
            <v>204964</v>
          </cell>
          <cell r="B168" t="str">
            <v>سوزان رمضان</v>
          </cell>
          <cell r="C168" t="str">
            <v>رضوان</v>
          </cell>
          <cell r="D168" t="str">
            <v>لواحظ</v>
          </cell>
          <cell r="E168" t="str">
            <v>س4</v>
          </cell>
        </row>
        <row r="169">
          <cell r="A169">
            <v>204979</v>
          </cell>
          <cell r="B169" t="str">
            <v>سوسن زرقان الفرخ</v>
          </cell>
          <cell r="C169" t="str">
            <v>رشيد</v>
          </cell>
          <cell r="D169" t="str">
            <v>سميه</v>
          </cell>
          <cell r="E169" t="str">
            <v>س3</v>
          </cell>
        </row>
        <row r="170">
          <cell r="A170">
            <v>204990</v>
          </cell>
          <cell r="B170" t="str">
            <v>سومر اسعد</v>
          </cell>
          <cell r="C170" t="str">
            <v>ماجد</v>
          </cell>
          <cell r="D170" t="str">
            <v>هدى</v>
          </cell>
          <cell r="E170" t="str">
            <v>س3</v>
          </cell>
        </row>
        <row r="171">
          <cell r="A171">
            <v>204999</v>
          </cell>
          <cell r="B171" t="str">
            <v>سومر رزق</v>
          </cell>
          <cell r="C171" t="str">
            <v>هايل</v>
          </cell>
          <cell r="D171" t="str">
            <v>انصاف</v>
          </cell>
          <cell r="E171" t="str">
            <v>س4</v>
          </cell>
        </row>
        <row r="172">
          <cell r="A172">
            <v>205074</v>
          </cell>
          <cell r="B172" t="str">
            <v>شاهين الخليل</v>
          </cell>
          <cell r="C172" t="str">
            <v>علي</v>
          </cell>
          <cell r="D172" t="str">
            <v>مشايخ</v>
          </cell>
          <cell r="E172" t="str">
            <v>س4</v>
          </cell>
        </row>
        <row r="173">
          <cell r="A173">
            <v>205087</v>
          </cell>
          <cell r="B173" t="str">
            <v>شرف الطحان</v>
          </cell>
          <cell r="C173" t="str">
            <v>يوسف</v>
          </cell>
          <cell r="D173" t="str">
            <v>مريم</v>
          </cell>
          <cell r="E173" t="str">
            <v>س4</v>
          </cell>
        </row>
        <row r="174">
          <cell r="A174">
            <v>205099</v>
          </cell>
          <cell r="B174" t="str">
            <v>شمس الدين شمس الدين</v>
          </cell>
          <cell r="C174" t="str">
            <v>احمد</v>
          </cell>
          <cell r="D174" t="str">
            <v>مكيه</v>
          </cell>
          <cell r="E174" t="str">
            <v>س3</v>
          </cell>
        </row>
        <row r="175">
          <cell r="A175">
            <v>205103</v>
          </cell>
          <cell r="B175" t="str">
            <v>شهرزاد بنشي</v>
          </cell>
          <cell r="C175" t="str">
            <v>احمد شهير</v>
          </cell>
          <cell r="D175" t="str">
            <v>فريال</v>
          </cell>
          <cell r="E175" t="str">
            <v>س4</v>
          </cell>
        </row>
        <row r="176">
          <cell r="A176">
            <v>205116</v>
          </cell>
          <cell r="B176" t="str">
            <v>شيرين ابراهيم اغا</v>
          </cell>
          <cell r="C176" t="str">
            <v>خالد</v>
          </cell>
          <cell r="D176" t="str">
            <v>وفاء</v>
          </cell>
          <cell r="E176" t="str">
            <v>س4</v>
          </cell>
        </row>
        <row r="177">
          <cell r="A177">
            <v>205129</v>
          </cell>
          <cell r="B177" t="str">
            <v>شيرين صقر</v>
          </cell>
          <cell r="C177" t="str">
            <v>غانم</v>
          </cell>
          <cell r="D177" t="str">
            <v>حياه</v>
          </cell>
          <cell r="E177" t="str">
            <v>س4</v>
          </cell>
        </row>
        <row r="178">
          <cell r="A178">
            <v>205140</v>
          </cell>
          <cell r="B178" t="str">
            <v>شيندا تحلو</v>
          </cell>
          <cell r="C178" t="str">
            <v>محمد بشير</v>
          </cell>
          <cell r="D178" t="str">
            <v>هديه</v>
          </cell>
          <cell r="E178" t="str">
            <v>س4</v>
          </cell>
        </row>
        <row r="179">
          <cell r="A179">
            <v>205174</v>
          </cell>
          <cell r="B179" t="str">
            <v>صبري الحامد</v>
          </cell>
          <cell r="C179" t="str">
            <v>ربيع</v>
          </cell>
          <cell r="D179" t="str">
            <v>ايمان</v>
          </cell>
          <cell r="E179" t="str">
            <v>س2</v>
          </cell>
        </row>
        <row r="180">
          <cell r="A180">
            <v>205199</v>
          </cell>
          <cell r="B180" t="str">
            <v>صفوان درويش</v>
          </cell>
          <cell r="C180" t="str">
            <v>علي</v>
          </cell>
          <cell r="D180" t="str">
            <v>سهام</v>
          </cell>
          <cell r="E180" t="str">
            <v>س4</v>
          </cell>
        </row>
        <row r="181">
          <cell r="A181">
            <v>205286</v>
          </cell>
          <cell r="B181" t="str">
            <v>طالب محلا</v>
          </cell>
          <cell r="C181" t="str">
            <v>نصر</v>
          </cell>
          <cell r="D181" t="str">
            <v>هيام</v>
          </cell>
          <cell r="E181" t="str">
            <v>س3</v>
          </cell>
        </row>
        <row r="182">
          <cell r="A182">
            <v>205291</v>
          </cell>
          <cell r="B182" t="str">
            <v>طرفه فاتح</v>
          </cell>
          <cell r="C182" t="str">
            <v>مظهر</v>
          </cell>
          <cell r="D182" t="str">
            <v>اميره</v>
          </cell>
          <cell r="E182" t="str">
            <v>س4</v>
          </cell>
        </row>
        <row r="183">
          <cell r="A183">
            <v>205314</v>
          </cell>
          <cell r="B183" t="str">
            <v>ظافر دابان</v>
          </cell>
          <cell r="C183" t="str">
            <v>خليل</v>
          </cell>
          <cell r="D183" t="str">
            <v>زليخه</v>
          </cell>
          <cell r="E183" t="str">
            <v>س3</v>
          </cell>
        </row>
        <row r="184">
          <cell r="A184">
            <v>205375</v>
          </cell>
          <cell r="B184" t="str">
            <v>عايده قرحيلي</v>
          </cell>
          <cell r="C184" t="str">
            <v>عبد الكريم</v>
          </cell>
          <cell r="D184" t="str">
            <v>عليا</v>
          </cell>
          <cell r="E184" t="str">
            <v>س4</v>
          </cell>
        </row>
        <row r="185">
          <cell r="A185">
            <v>205376</v>
          </cell>
          <cell r="B185" t="str">
            <v>عباده محمد</v>
          </cell>
          <cell r="C185" t="str">
            <v>عبدالله</v>
          </cell>
          <cell r="D185" t="str">
            <v>رويده</v>
          </cell>
          <cell r="E185" t="str">
            <v>س4ح</v>
          </cell>
        </row>
        <row r="186">
          <cell r="A186">
            <v>205528</v>
          </cell>
          <cell r="B186" t="str">
            <v>عبد الهادي الحرش</v>
          </cell>
          <cell r="C186" t="str">
            <v>عبد الله</v>
          </cell>
          <cell r="D186" t="str">
            <v>اكرام</v>
          </cell>
          <cell r="E186" t="str">
            <v>س4</v>
          </cell>
        </row>
        <row r="187">
          <cell r="A187">
            <v>205537</v>
          </cell>
          <cell r="B187" t="str">
            <v>عبدو بركل</v>
          </cell>
          <cell r="C187" t="str">
            <v>عثمان</v>
          </cell>
          <cell r="D187" t="str">
            <v>عاليه</v>
          </cell>
          <cell r="E187" t="str">
            <v>س4</v>
          </cell>
        </row>
        <row r="188">
          <cell r="A188">
            <v>205565</v>
          </cell>
          <cell r="B188" t="str">
            <v>عبير تركو</v>
          </cell>
          <cell r="C188" t="str">
            <v>محمد بشار</v>
          </cell>
          <cell r="D188" t="str">
            <v>قمر</v>
          </cell>
          <cell r="E188" t="str">
            <v>س3</v>
          </cell>
        </row>
        <row r="189">
          <cell r="A189">
            <v>205575</v>
          </cell>
          <cell r="B189" t="str">
            <v>عبير عيد</v>
          </cell>
          <cell r="C189" t="str">
            <v>محمد عيد</v>
          </cell>
          <cell r="D189" t="str">
            <v>ايمان</v>
          </cell>
          <cell r="E189" t="str">
            <v>س4</v>
          </cell>
        </row>
        <row r="190">
          <cell r="A190">
            <v>205586</v>
          </cell>
          <cell r="B190" t="str">
            <v>عتاب خلوف</v>
          </cell>
          <cell r="C190" t="str">
            <v>يوسف</v>
          </cell>
          <cell r="D190" t="str">
            <v>سيما</v>
          </cell>
          <cell r="E190" t="str">
            <v>س4</v>
          </cell>
        </row>
        <row r="191">
          <cell r="A191">
            <v>205587</v>
          </cell>
          <cell r="B191" t="str">
            <v>عتاب لباد</v>
          </cell>
          <cell r="C191" t="str">
            <v>ميشيل</v>
          </cell>
          <cell r="D191" t="str">
            <v>سلام</v>
          </cell>
          <cell r="E191" t="str">
            <v>س4</v>
          </cell>
        </row>
        <row r="192">
          <cell r="A192">
            <v>205613</v>
          </cell>
          <cell r="B192" t="str">
            <v>عزام اسماعيل</v>
          </cell>
          <cell r="C192" t="str">
            <v>علي</v>
          </cell>
          <cell r="D192" t="str">
            <v>منيره</v>
          </cell>
          <cell r="E192" t="str">
            <v>س4</v>
          </cell>
        </row>
        <row r="193">
          <cell r="A193">
            <v>205653</v>
          </cell>
          <cell r="B193" t="str">
            <v>عفراء المحمد</v>
          </cell>
          <cell r="C193" t="str">
            <v>شعبان</v>
          </cell>
          <cell r="D193" t="str">
            <v>خضره</v>
          </cell>
          <cell r="E193" t="str">
            <v>س4</v>
          </cell>
        </row>
        <row r="194">
          <cell r="A194">
            <v>205664</v>
          </cell>
          <cell r="B194" t="str">
            <v>علا ابو حرب</v>
          </cell>
          <cell r="C194" t="str">
            <v>عبد العزيز</v>
          </cell>
          <cell r="D194" t="str">
            <v>كوثر</v>
          </cell>
          <cell r="E194" t="str">
            <v>س3</v>
          </cell>
        </row>
        <row r="195">
          <cell r="A195">
            <v>205675</v>
          </cell>
          <cell r="B195" t="str">
            <v>علا حنانا</v>
          </cell>
          <cell r="C195" t="str">
            <v>محمد فايز</v>
          </cell>
          <cell r="D195" t="str">
            <v>عائشه</v>
          </cell>
          <cell r="E195" t="str">
            <v>س3</v>
          </cell>
        </row>
        <row r="196">
          <cell r="A196">
            <v>205678</v>
          </cell>
          <cell r="B196" t="str">
            <v>علا عبود</v>
          </cell>
          <cell r="C196" t="str">
            <v>اسماعيل</v>
          </cell>
          <cell r="D196" t="str">
            <v>ابتسام</v>
          </cell>
          <cell r="E196" t="str">
            <v>س4</v>
          </cell>
        </row>
        <row r="197">
          <cell r="A197">
            <v>205693</v>
          </cell>
          <cell r="B197" t="str">
            <v>علاء الدهني</v>
          </cell>
          <cell r="C197" t="str">
            <v>منير</v>
          </cell>
          <cell r="D197" t="str">
            <v>ازدهار</v>
          </cell>
          <cell r="E197" t="str">
            <v>س3</v>
          </cell>
        </row>
        <row r="198">
          <cell r="A198">
            <v>205705</v>
          </cell>
          <cell r="B198" t="str">
            <v>علاء الدين كرديه</v>
          </cell>
          <cell r="C198" t="str">
            <v>بهاء الدين</v>
          </cell>
          <cell r="D198" t="str">
            <v>فاتنه</v>
          </cell>
          <cell r="E198" t="str">
            <v>س4</v>
          </cell>
        </row>
        <row r="199">
          <cell r="A199">
            <v>205715</v>
          </cell>
          <cell r="B199" t="str">
            <v>علاء الشامي</v>
          </cell>
          <cell r="C199" t="str">
            <v>نبيل</v>
          </cell>
          <cell r="D199" t="str">
            <v>مؤمنه</v>
          </cell>
          <cell r="E199" t="str">
            <v>س4</v>
          </cell>
        </row>
        <row r="200">
          <cell r="A200">
            <v>205743</v>
          </cell>
          <cell r="B200" t="str">
            <v>علاء علبي</v>
          </cell>
          <cell r="C200" t="str">
            <v>محمد غسان</v>
          </cell>
          <cell r="D200" t="str">
            <v>احلام</v>
          </cell>
          <cell r="E200" t="str">
            <v>س4</v>
          </cell>
        </row>
        <row r="201">
          <cell r="A201">
            <v>205797</v>
          </cell>
          <cell r="B201" t="str">
            <v xml:space="preserve">علي حسن </v>
          </cell>
          <cell r="C201" t="str">
            <v>محي الدين</v>
          </cell>
          <cell r="D201" t="str">
            <v>رجاء</v>
          </cell>
          <cell r="E201" t="str">
            <v>س2</v>
          </cell>
        </row>
        <row r="202">
          <cell r="A202">
            <v>205805</v>
          </cell>
          <cell r="B202" t="str">
            <v>علي زين</v>
          </cell>
          <cell r="C202" t="str">
            <v>خضر</v>
          </cell>
          <cell r="D202" t="str">
            <v>فكرت</v>
          </cell>
          <cell r="E202" t="str">
            <v>س4</v>
          </cell>
        </row>
        <row r="203">
          <cell r="A203">
            <v>205811</v>
          </cell>
          <cell r="B203" t="str">
            <v>علي سليمان</v>
          </cell>
          <cell r="C203" t="str">
            <v>محمود</v>
          </cell>
          <cell r="D203" t="str">
            <v>تمينة</v>
          </cell>
          <cell r="E203" t="str">
            <v>س4ح</v>
          </cell>
        </row>
        <row r="204">
          <cell r="A204">
            <v>205970</v>
          </cell>
          <cell r="B204" t="str">
            <v>عهد ابو ترابي</v>
          </cell>
          <cell r="C204" t="str">
            <v>عادل</v>
          </cell>
          <cell r="D204" t="str">
            <v>فريال</v>
          </cell>
          <cell r="E204" t="str">
            <v>س2</v>
          </cell>
        </row>
        <row r="205">
          <cell r="A205">
            <v>206060</v>
          </cell>
          <cell r="B205" t="str">
            <v>غنوه شربجي</v>
          </cell>
          <cell r="C205" t="str">
            <v>معتز</v>
          </cell>
          <cell r="D205" t="str">
            <v>هدى</v>
          </cell>
          <cell r="E205" t="str">
            <v>س4</v>
          </cell>
        </row>
        <row r="206">
          <cell r="A206">
            <v>206067</v>
          </cell>
          <cell r="B206" t="str">
            <v>غياث بركات</v>
          </cell>
          <cell r="C206" t="str">
            <v>جميل</v>
          </cell>
          <cell r="D206" t="str">
            <v>سعاد</v>
          </cell>
          <cell r="E206" t="str">
            <v>س3</v>
          </cell>
        </row>
        <row r="207">
          <cell r="A207">
            <v>206081</v>
          </cell>
          <cell r="B207" t="str">
            <v>غيد مخلوف</v>
          </cell>
          <cell r="C207" t="str">
            <v>حكمت</v>
          </cell>
          <cell r="D207" t="str">
            <v>سميره</v>
          </cell>
          <cell r="E207" t="str">
            <v>س2</v>
          </cell>
        </row>
        <row r="208">
          <cell r="A208">
            <v>206128</v>
          </cell>
          <cell r="B208" t="str">
            <v>فادي العبيد</v>
          </cell>
          <cell r="C208" t="str">
            <v>تيسير</v>
          </cell>
          <cell r="D208" t="str">
            <v>وصفيه</v>
          </cell>
          <cell r="E208" t="str">
            <v>س4</v>
          </cell>
        </row>
        <row r="209">
          <cell r="A209">
            <v>206171</v>
          </cell>
          <cell r="B209" t="str">
            <v>فاديه صالح</v>
          </cell>
          <cell r="C209" t="str">
            <v>جلال</v>
          </cell>
          <cell r="D209" t="str">
            <v>غزاله</v>
          </cell>
          <cell r="E209" t="str">
            <v>س4</v>
          </cell>
        </row>
        <row r="210">
          <cell r="A210">
            <v>206187</v>
          </cell>
          <cell r="B210" t="str">
            <v>فاطمه الشامي</v>
          </cell>
          <cell r="C210" t="str">
            <v>محمود</v>
          </cell>
          <cell r="D210" t="str">
            <v>سحر</v>
          </cell>
          <cell r="E210" t="str">
            <v>س4</v>
          </cell>
        </row>
        <row r="211">
          <cell r="A211">
            <v>206233</v>
          </cell>
          <cell r="B211" t="str">
            <v>فراس الجيش</v>
          </cell>
          <cell r="C211" t="str">
            <v>جمال</v>
          </cell>
          <cell r="D211" t="str">
            <v>ملكه</v>
          </cell>
          <cell r="E211" t="str">
            <v>س4</v>
          </cell>
        </row>
        <row r="212">
          <cell r="A212">
            <v>206290</v>
          </cell>
          <cell r="B212" t="str">
            <v>فرح اسماعيل</v>
          </cell>
          <cell r="C212" t="str">
            <v>رشاد</v>
          </cell>
          <cell r="D212" t="str">
            <v>جميله</v>
          </cell>
          <cell r="E212" t="str">
            <v>س2</v>
          </cell>
        </row>
        <row r="213">
          <cell r="A213">
            <v>206355</v>
          </cell>
          <cell r="B213" t="str">
            <v>فينوس سعيد</v>
          </cell>
          <cell r="C213" t="str">
            <v>نادر</v>
          </cell>
          <cell r="D213" t="str">
            <v>نظيرة</v>
          </cell>
          <cell r="E213" t="str">
            <v>س3</v>
          </cell>
        </row>
        <row r="214">
          <cell r="A214">
            <v>206358</v>
          </cell>
          <cell r="B214" t="str">
            <v>قاسم الشاغوري</v>
          </cell>
          <cell r="C214" t="str">
            <v>صفوان</v>
          </cell>
          <cell r="D214" t="str">
            <v>هند</v>
          </cell>
          <cell r="E214" t="str">
            <v>س4</v>
          </cell>
        </row>
        <row r="215">
          <cell r="A215">
            <v>206371</v>
          </cell>
          <cell r="B215" t="str">
            <v>قتيبه عاشور</v>
          </cell>
          <cell r="C215" t="str">
            <v>خالد</v>
          </cell>
          <cell r="D215" t="str">
            <v>دلال</v>
          </cell>
          <cell r="E215" t="str">
            <v>س4</v>
          </cell>
        </row>
        <row r="216">
          <cell r="A216">
            <v>206460</v>
          </cell>
          <cell r="B216" t="str">
            <v>كنده العواد</v>
          </cell>
          <cell r="C216" t="str">
            <v>سمير</v>
          </cell>
          <cell r="D216" t="str">
            <v>رنده</v>
          </cell>
          <cell r="E216" t="str">
            <v>س3</v>
          </cell>
        </row>
        <row r="217">
          <cell r="A217">
            <v>206499</v>
          </cell>
          <cell r="B217" t="str">
            <v>لارا البشير</v>
          </cell>
          <cell r="C217" t="str">
            <v>صالح</v>
          </cell>
          <cell r="D217" t="str">
            <v>عفره</v>
          </cell>
          <cell r="E217" t="str">
            <v>س4</v>
          </cell>
        </row>
        <row r="218">
          <cell r="A218">
            <v>206537</v>
          </cell>
          <cell r="B218" t="str">
            <v>لما محمد</v>
          </cell>
          <cell r="C218" t="str">
            <v>عبد اللطيف</v>
          </cell>
          <cell r="D218" t="str">
            <v>جميله</v>
          </cell>
          <cell r="E218" t="str">
            <v>س4</v>
          </cell>
        </row>
        <row r="219">
          <cell r="A219">
            <v>206572</v>
          </cell>
          <cell r="B219" t="str">
            <v>لورنس ابو علي</v>
          </cell>
          <cell r="C219" t="str">
            <v>يحيى</v>
          </cell>
          <cell r="D219" t="str">
            <v>هدى</v>
          </cell>
          <cell r="E219" t="str">
            <v>س4</v>
          </cell>
        </row>
        <row r="220">
          <cell r="A220">
            <v>206585</v>
          </cell>
          <cell r="B220" t="str">
            <v>لويس معماري</v>
          </cell>
          <cell r="C220" t="str">
            <v>نايف</v>
          </cell>
          <cell r="D220" t="str">
            <v>روضه معماري</v>
          </cell>
          <cell r="E220" t="str">
            <v>س4</v>
          </cell>
        </row>
        <row r="221">
          <cell r="A221">
            <v>206598</v>
          </cell>
          <cell r="B221" t="str">
            <v>ليلى الهبل</v>
          </cell>
          <cell r="C221" t="str">
            <v>محمد عصام الدين</v>
          </cell>
          <cell r="D221" t="str">
            <v>عفت</v>
          </cell>
          <cell r="E221" t="str">
            <v>س4</v>
          </cell>
        </row>
        <row r="222">
          <cell r="A222">
            <v>206621</v>
          </cell>
          <cell r="B222" t="str">
            <v>لينا تجور</v>
          </cell>
          <cell r="C222" t="str">
            <v>انيس</v>
          </cell>
          <cell r="D222" t="str">
            <v>دلال</v>
          </cell>
          <cell r="E222" t="str">
            <v>س3</v>
          </cell>
        </row>
        <row r="223">
          <cell r="A223">
            <v>206623</v>
          </cell>
          <cell r="B223" t="str">
            <v>لينا حمامه</v>
          </cell>
          <cell r="C223" t="str">
            <v>عزيز</v>
          </cell>
          <cell r="D223" t="str">
            <v>انيسه</v>
          </cell>
          <cell r="E223" t="str">
            <v>س4</v>
          </cell>
        </row>
        <row r="224">
          <cell r="A224">
            <v>206629</v>
          </cell>
          <cell r="B224" t="str">
            <v>لينا سمعان</v>
          </cell>
          <cell r="C224" t="str">
            <v>جورج</v>
          </cell>
          <cell r="D224" t="str">
            <v>سيده</v>
          </cell>
          <cell r="E224" t="str">
            <v>س3</v>
          </cell>
        </row>
        <row r="225">
          <cell r="A225">
            <v>206634</v>
          </cell>
          <cell r="B225" t="str">
            <v>لينا فرح</v>
          </cell>
          <cell r="C225" t="str">
            <v>فرح</v>
          </cell>
          <cell r="D225" t="str">
            <v>سناء</v>
          </cell>
          <cell r="E225" t="str">
            <v>س4</v>
          </cell>
        </row>
        <row r="226">
          <cell r="A226">
            <v>206639</v>
          </cell>
          <cell r="B226" t="str">
            <v>ليندا عباس</v>
          </cell>
          <cell r="C226" t="str">
            <v>وفيق</v>
          </cell>
          <cell r="D226" t="str">
            <v>ملكه</v>
          </cell>
          <cell r="E226" t="str">
            <v>س2</v>
          </cell>
        </row>
        <row r="227">
          <cell r="A227">
            <v>206730</v>
          </cell>
          <cell r="B227" t="str">
            <v>مالك عليا</v>
          </cell>
          <cell r="C227" t="str">
            <v>مدحت</v>
          </cell>
          <cell r="D227" t="str">
            <v>مسيره</v>
          </cell>
          <cell r="E227" t="str">
            <v>س4</v>
          </cell>
        </row>
        <row r="228">
          <cell r="A228">
            <v>206742</v>
          </cell>
          <cell r="B228" t="str">
            <v>ماهر الجلعو</v>
          </cell>
          <cell r="C228" t="str">
            <v>صالح</v>
          </cell>
          <cell r="D228" t="str">
            <v>حلوه البسو</v>
          </cell>
          <cell r="E228" t="str">
            <v>س2</v>
          </cell>
        </row>
        <row r="229">
          <cell r="A229">
            <v>206777</v>
          </cell>
          <cell r="B229" t="str">
            <v>مايا المسلط</v>
          </cell>
          <cell r="C229" t="str">
            <v>عبد الله</v>
          </cell>
          <cell r="D229" t="str">
            <v>ترفه</v>
          </cell>
          <cell r="E229" t="str">
            <v>س3</v>
          </cell>
        </row>
        <row r="230">
          <cell r="A230">
            <v>206904</v>
          </cell>
          <cell r="B230" t="str">
            <v>محمد السلوم</v>
          </cell>
          <cell r="C230" t="str">
            <v>سليم</v>
          </cell>
          <cell r="D230" t="str">
            <v>خديجه</v>
          </cell>
          <cell r="E230" t="str">
            <v>س4</v>
          </cell>
        </row>
        <row r="231">
          <cell r="A231">
            <v>206908</v>
          </cell>
          <cell r="B231" t="str">
            <v>محمد الشامي</v>
          </cell>
          <cell r="C231" t="str">
            <v>شومان</v>
          </cell>
          <cell r="D231" t="str">
            <v>سوسن</v>
          </cell>
          <cell r="E231" t="str">
            <v>س4</v>
          </cell>
        </row>
        <row r="232">
          <cell r="A232">
            <v>206983</v>
          </cell>
          <cell r="B232" t="str">
            <v>محمد ايهاب نطفجي</v>
          </cell>
          <cell r="C232" t="str">
            <v>صلاح الدين</v>
          </cell>
          <cell r="D232" t="str">
            <v>هنادي</v>
          </cell>
          <cell r="E232" t="str">
            <v>س2</v>
          </cell>
        </row>
        <row r="233">
          <cell r="A233">
            <v>207029</v>
          </cell>
          <cell r="B233" t="str">
            <v>محمد حاج عمر</v>
          </cell>
          <cell r="C233" t="str">
            <v>محمد وليد</v>
          </cell>
          <cell r="D233" t="str">
            <v>عزيزه اسلام</v>
          </cell>
          <cell r="E233" t="str">
            <v>س4</v>
          </cell>
        </row>
        <row r="234">
          <cell r="A234">
            <v>207030</v>
          </cell>
          <cell r="B234" t="str">
            <v>محمد حاج محمد</v>
          </cell>
          <cell r="C234" t="str">
            <v>سامي</v>
          </cell>
          <cell r="D234" t="str">
            <v>رحيمه</v>
          </cell>
          <cell r="E234" t="str">
            <v>س2</v>
          </cell>
        </row>
        <row r="235">
          <cell r="A235">
            <v>207039</v>
          </cell>
          <cell r="B235" t="str">
            <v>محمد حسام قدوره</v>
          </cell>
          <cell r="C235" t="str">
            <v>احمد راتب</v>
          </cell>
          <cell r="D235" t="str">
            <v>مياده</v>
          </cell>
          <cell r="E235" t="str">
            <v>س4</v>
          </cell>
        </row>
        <row r="236">
          <cell r="A236">
            <v>207077</v>
          </cell>
          <cell r="B236" t="str">
            <v>محمد خير الزعبي</v>
          </cell>
          <cell r="C236" t="str">
            <v>يوسف</v>
          </cell>
          <cell r="D236" t="str">
            <v>ابتسام</v>
          </cell>
          <cell r="E236" t="str">
            <v>س4</v>
          </cell>
        </row>
        <row r="237">
          <cell r="A237">
            <v>207110</v>
          </cell>
          <cell r="B237" t="str">
            <v>محمد زاهر عبيد</v>
          </cell>
          <cell r="C237" t="str">
            <v>وليد</v>
          </cell>
          <cell r="D237" t="str">
            <v>ثناء</v>
          </cell>
          <cell r="E237" t="str">
            <v>س4</v>
          </cell>
        </row>
        <row r="238">
          <cell r="A238">
            <v>207152</v>
          </cell>
          <cell r="B238" t="str">
            <v>محمد صبحي دقماق</v>
          </cell>
          <cell r="C238" t="str">
            <v>عماد الدين</v>
          </cell>
          <cell r="D238" t="str">
            <v>فكرات</v>
          </cell>
          <cell r="E238" t="str">
            <v>س3</v>
          </cell>
        </row>
        <row r="239">
          <cell r="A239">
            <v>207253</v>
          </cell>
          <cell r="B239" t="str">
            <v>محمد غيث جاويش</v>
          </cell>
          <cell r="C239" t="str">
            <v>محمد فايز</v>
          </cell>
          <cell r="D239" t="str">
            <v>ملك</v>
          </cell>
          <cell r="E239" t="str">
            <v>س4</v>
          </cell>
        </row>
        <row r="240">
          <cell r="A240">
            <v>207284</v>
          </cell>
          <cell r="B240" t="str">
            <v>محمد لؤي ملص</v>
          </cell>
          <cell r="C240" t="str">
            <v>عرفان</v>
          </cell>
          <cell r="D240" t="str">
            <v>عفاف</v>
          </cell>
          <cell r="E240" t="str">
            <v>س4</v>
          </cell>
        </row>
        <row r="241">
          <cell r="A241">
            <v>207304</v>
          </cell>
          <cell r="B241" t="str">
            <v>محمد مروان القباني</v>
          </cell>
          <cell r="C241" t="str">
            <v>محمد ياسين</v>
          </cell>
          <cell r="D241" t="str">
            <v>عيشة القزاز</v>
          </cell>
          <cell r="E241" t="str">
            <v>س2</v>
          </cell>
        </row>
        <row r="242">
          <cell r="A242">
            <v>207330</v>
          </cell>
          <cell r="B242" t="str">
            <v>محمد منير عقيل</v>
          </cell>
          <cell r="C242" t="str">
            <v>زهير</v>
          </cell>
          <cell r="D242" t="str">
            <v>بسمة</v>
          </cell>
          <cell r="E242" t="str">
            <v>س2</v>
          </cell>
        </row>
        <row r="243">
          <cell r="A243">
            <v>207400</v>
          </cell>
          <cell r="B243" t="str">
            <v>محمود المنصور</v>
          </cell>
          <cell r="C243" t="str">
            <v>محي الدين</v>
          </cell>
          <cell r="D243" t="str">
            <v>رحاب</v>
          </cell>
          <cell r="E243" t="str">
            <v>س4</v>
          </cell>
        </row>
        <row r="244">
          <cell r="A244">
            <v>207439</v>
          </cell>
          <cell r="B244" t="str">
            <v>محمود محمود</v>
          </cell>
          <cell r="C244" t="str">
            <v>منير</v>
          </cell>
          <cell r="D244" t="str">
            <v>هيام</v>
          </cell>
          <cell r="E244" t="str">
            <v>س4</v>
          </cell>
        </row>
        <row r="245">
          <cell r="A245">
            <v>207551</v>
          </cell>
          <cell r="B245" t="str">
            <v>مضر النهار</v>
          </cell>
          <cell r="C245" t="str">
            <v>عبد الاله</v>
          </cell>
          <cell r="D245" t="str">
            <v>ناريمان</v>
          </cell>
          <cell r="E245" t="str">
            <v>س4</v>
          </cell>
        </row>
        <row r="246">
          <cell r="A246">
            <v>207590</v>
          </cell>
          <cell r="B246" t="str">
            <v>معتصم شجاع</v>
          </cell>
          <cell r="C246" t="str">
            <v>نسيب</v>
          </cell>
          <cell r="D246" t="str">
            <v>هناء</v>
          </cell>
          <cell r="E246" t="str">
            <v>س4</v>
          </cell>
        </row>
        <row r="247">
          <cell r="A247">
            <v>207642</v>
          </cell>
          <cell r="B247" t="str">
            <v>منار مياسه</v>
          </cell>
          <cell r="C247" t="str">
            <v>محمد</v>
          </cell>
          <cell r="D247" t="str">
            <v>حمامه</v>
          </cell>
          <cell r="E247" t="str">
            <v>س4</v>
          </cell>
        </row>
        <row r="248">
          <cell r="A248">
            <v>207652</v>
          </cell>
          <cell r="B248" t="str">
            <v>منال الحاج ابراهيم</v>
          </cell>
          <cell r="C248" t="str">
            <v>مروان</v>
          </cell>
          <cell r="D248" t="str">
            <v>ميساء</v>
          </cell>
          <cell r="E248" t="str">
            <v>س4</v>
          </cell>
        </row>
        <row r="249">
          <cell r="A249">
            <v>207690</v>
          </cell>
          <cell r="B249" t="str">
            <v>منيرفا عبد الرحيم</v>
          </cell>
          <cell r="C249" t="str">
            <v>محسن</v>
          </cell>
          <cell r="D249" t="str">
            <v>دعد</v>
          </cell>
          <cell r="E249" t="str">
            <v>س3</v>
          </cell>
        </row>
        <row r="250">
          <cell r="A250">
            <v>207706</v>
          </cell>
          <cell r="B250" t="str">
            <v>مها يزبك</v>
          </cell>
          <cell r="C250" t="str">
            <v>بديع</v>
          </cell>
          <cell r="D250" t="str">
            <v>هدى</v>
          </cell>
          <cell r="E250" t="str">
            <v>س3</v>
          </cell>
        </row>
        <row r="251">
          <cell r="A251">
            <v>207721</v>
          </cell>
          <cell r="B251" t="str">
            <v>مهند الحريدين</v>
          </cell>
          <cell r="C251" t="str">
            <v>عبدالله</v>
          </cell>
          <cell r="D251" t="str">
            <v>بدريه</v>
          </cell>
          <cell r="E251" t="str">
            <v>س4</v>
          </cell>
        </row>
        <row r="252">
          <cell r="A252">
            <v>207792</v>
          </cell>
          <cell r="B252" t="str">
            <v>ميادة الاحمد</v>
          </cell>
          <cell r="C252" t="str">
            <v>خلف</v>
          </cell>
          <cell r="D252" t="str">
            <v>ابتسام</v>
          </cell>
          <cell r="E252" t="str">
            <v>س3</v>
          </cell>
        </row>
        <row r="253">
          <cell r="A253">
            <v>207804</v>
          </cell>
          <cell r="B253" t="str">
            <v>ميرفت الرحال</v>
          </cell>
          <cell r="C253" t="str">
            <v>عقله</v>
          </cell>
          <cell r="D253" t="str">
            <v>هند</v>
          </cell>
          <cell r="E253" t="str">
            <v>س4</v>
          </cell>
        </row>
        <row r="254">
          <cell r="A254">
            <v>207814</v>
          </cell>
          <cell r="B254" t="str">
            <v>ميرنا سموني</v>
          </cell>
          <cell r="C254" t="str">
            <v>نصر</v>
          </cell>
          <cell r="D254" t="str">
            <v>نجوى</v>
          </cell>
          <cell r="E254" t="str">
            <v>س4</v>
          </cell>
        </row>
        <row r="255">
          <cell r="A255">
            <v>207820</v>
          </cell>
          <cell r="B255" t="str">
            <v>ميريل عوض</v>
          </cell>
          <cell r="C255" t="str">
            <v>فائز</v>
          </cell>
          <cell r="D255" t="str">
            <v>ليلى</v>
          </cell>
          <cell r="E255" t="str">
            <v>س4</v>
          </cell>
        </row>
        <row r="256">
          <cell r="A256">
            <v>207833</v>
          </cell>
          <cell r="B256" t="str">
            <v>ميس يوسف</v>
          </cell>
          <cell r="C256" t="str">
            <v xml:space="preserve">سليم </v>
          </cell>
          <cell r="D256" t="str">
            <v>نجاة</v>
          </cell>
          <cell r="E256" t="str">
            <v>س4</v>
          </cell>
        </row>
        <row r="257">
          <cell r="A257">
            <v>207836</v>
          </cell>
          <cell r="B257" t="str">
            <v>ميساء الحسين</v>
          </cell>
          <cell r="C257" t="str">
            <v>صياح</v>
          </cell>
          <cell r="D257" t="str">
            <v>بتلا</v>
          </cell>
          <cell r="E257" t="str">
            <v>س4</v>
          </cell>
        </row>
        <row r="258">
          <cell r="A258">
            <v>207855</v>
          </cell>
          <cell r="B258" t="str">
            <v>ميسم زيزفون</v>
          </cell>
          <cell r="C258" t="str">
            <v>سليمان</v>
          </cell>
          <cell r="D258" t="str">
            <v>اميره</v>
          </cell>
          <cell r="E258" t="str">
            <v>س4</v>
          </cell>
        </row>
        <row r="259">
          <cell r="A259">
            <v>207961</v>
          </cell>
          <cell r="B259" t="str">
            <v>نجوى الدرويش</v>
          </cell>
          <cell r="C259" t="str">
            <v>تركي</v>
          </cell>
          <cell r="D259" t="str">
            <v>عائده</v>
          </cell>
          <cell r="E259" t="str">
            <v>س4</v>
          </cell>
        </row>
        <row r="260">
          <cell r="A260">
            <v>207976</v>
          </cell>
          <cell r="B260" t="str">
            <v>ندى المعلم</v>
          </cell>
          <cell r="C260" t="str">
            <v>رياض</v>
          </cell>
          <cell r="D260" t="str">
            <v>ماجده</v>
          </cell>
          <cell r="E260" t="str">
            <v>س3</v>
          </cell>
        </row>
        <row r="261">
          <cell r="A261">
            <v>207989</v>
          </cell>
          <cell r="B261" t="str">
            <v>نديم صيداوي</v>
          </cell>
          <cell r="C261" t="str">
            <v>محمد وديع</v>
          </cell>
          <cell r="D261" t="str">
            <v>فاطمه</v>
          </cell>
          <cell r="E261" t="str">
            <v>س1</v>
          </cell>
        </row>
        <row r="262">
          <cell r="A262">
            <v>207990</v>
          </cell>
          <cell r="B262" t="str">
            <v>نديم لايقه</v>
          </cell>
          <cell r="C262" t="str">
            <v>عبد الكريم</v>
          </cell>
          <cell r="D262" t="str">
            <v>عواطف</v>
          </cell>
          <cell r="E262" t="str">
            <v>س4</v>
          </cell>
        </row>
        <row r="263">
          <cell r="A263">
            <v>208002</v>
          </cell>
          <cell r="B263" t="str">
            <v>نزار الزوكاني</v>
          </cell>
          <cell r="C263" t="str">
            <v>محمد</v>
          </cell>
          <cell r="D263" t="str">
            <v>عائشه</v>
          </cell>
          <cell r="E263" t="str">
            <v>س1</v>
          </cell>
        </row>
        <row r="264">
          <cell r="A264">
            <v>208021</v>
          </cell>
          <cell r="B264" t="str">
            <v>نسرين الشعراني</v>
          </cell>
          <cell r="C264" t="str">
            <v>ابراهيم</v>
          </cell>
          <cell r="D264" t="str">
            <v>هيفاء</v>
          </cell>
          <cell r="E264" t="str">
            <v>س4</v>
          </cell>
        </row>
        <row r="265">
          <cell r="A265">
            <v>208083</v>
          </cell>
          <cell r="B265" t="str">
            <v>نغم عوض</v>
          </cell>
          <cell r="C265" t="str">
            <v>مروان</v>
          </cell>
          <cell r="D265" t="str">
            <v>كوكب</v>
          </cell>
          <cell r="E265" t="str">
            <v>س2</v>
          </cell>
        </row>
        <row r="266">
          <cell r="A266">
            <v>208148</v>
          </cell>
          <cell r="B266" t="str">
            <v>نور الكوجك</v>
          </cell>
          <cell r="C266" t="str">
            <v>فايز</v>
          </cell>
          <cell r="D266" t="str">
            <v>نهاد</v>
          </cell>
          <cell r="E266" t="str">
            <v>س4</v>
          </cell>
        </row>
        <row r="267">
          <cell r="A267">
            <v>208164</v>
          </cell>
          <cell r="B267" t="str">
            <v>نور صبح</v>
          </cell>
          <cell r="C267" t="str">
            <v>عصام</v>
          </cell>
          <cell r="D267" t="str">
            <v>هند</v>
          </cell>
          <cell r="E267" t="str">
            <v>س4</v>
          </cell>
        </row>
        <row r="268">
          <cell r="A268">
            <v>208174</v>
          </cell>
          <cell r="B268" t="str">
            <v>نور كيلاني</v>
          </cell>
          <cell r="C268" t="str">
            <v>محمد صفا</v>
          </cell>
          <cell r="D268" t="str">
            <v>باسمه</v>
          </cell>
          <cell r="E268" t="str">
            <v>س3</v>
          </cell>
        </row>
        <row r="269">
          <cell r="A269">
            <v>208178</v>
          </cell>
          <cell r="B269" t="str">
            <v>نور ميخائيل</v>
          </cell>
          <cell r="C269" t="str">
            <v>الياس</v>
          </cell>
          <cell r="D269" t="str">
            <v>جوزفن</v>
          </cell>
          <cell r="E269" t="str">
            <v>س4</v>
          </cell>
        </row>
        <row r="270">
          <cell r="A270">
            <v>208211</v>
          </cell>
          <cell r="B270" t="str">
            <v>نيرمين احمد</v>
          </cell>
          <cell r="C270" t="str">
            <v>سليمان</v>
          </cell>
          <cell r="D270" t="str">
            <v>عدلا</v>
          </cell>
          <cell r="E270" t="str">
            <v>س3</v>
          </cell>
        </row>
        <row r="271">
          <cell r="A271">
            <v>208235</v>
          </cell>
          <cell r="B271" t="str">
            <v>هاديه القضماني</v>
          </cell>
          <cell r="C271" t="str">
            <v>محمد ياسين</v>
          </cell>
          <cell r="D271" t="str">
            <v>سلوى</v>
          </cell>
          <cell r="E271" t="str">
            <v>س4</v>
          </cell>
        </row>
        <row r="272">
          <cell r="A272">
            <v>208258</v>
          </cell>
          <cell r="B272" t="str">
            <v>هايل العلي</v>
          </cell>
          <cell r="C272" t="str">
            <v>علي</v>
          </cell>
          <cell r="D272" t="str">
            <v>عمشة</v>
          </cell>
          <cell r="E272" t="str">
            <v>س4</v>
          </cell>
        </row>
        <row r="273">
          <cell r="A273">
            <v>208262</v>
          </cell>
          <cell r="B273" t="str">
            <v>هبه ابو سعده</v>
          </cell>
          <cell r="C273" t="str">
            <v>كمال</v>
          </cell>
          <cell r="D273" t="str">
            <v>سمر</v>
          </cell>
          <cell r="E273" t="str">
            <v>س4</v>
          </cell>
        </row>
        <row r="274">
          <cell r="A274">
            <v>208274</v>
          </cell>
          <cell r="B274" t="str">
            <v>هبه رمضان اغا</v>
          </cell>
          <cell r="C274" t="str">
            <v>مروان</v>
          </cell>
          <cell r="D274" t="str">
            <v>سحر</v>
          </cell>
          <cell r="E274" t="str">
            <v>س3</v>
          </cell>
        </row>
        <row r="275">
          <cell r="A275">
            <v>208280</v>
          </cell>
          <cell r="B275" t="str">
            <v>هبه النقري</v>
          </cell>
          <cell r="C275" t="str">
            <v>عبد الباقي</v>
          </cell>
          <cell r="D275" t="str">
            <v>نجوى</v>
          </cell>
          <cell r="E275" t="str">
            <v>س3ح</v>
          </cell>
        </row>
        <row r="276">
          <cell r="A276">
            <v>208315</v>
          </cell>
          <cell r="B276" t="str">
            <v>هديل حاج علوش</v>
          </cell>
          <cell r="C276" t="str">
            <v>عثمان</v>
          </cell>
          <cell r="D276" t="str">
            <v>سلمى</v>
          </cell>
          <cell r="E276" t="str">
            <v>س4</v>
          </cell>
        </row>
        <row r="277">
          <cell r="A277">
            <v>208322</v>
          </cell>
          <cell r="B277" t="str">
            <v>هديل محمد</v>
          </cell>
          <cell r="C277" t="str">
            <v>حسام الدين</v>
          </cell>
          <cell r="D277" t="str">
            <v>انتصار</v>
          </cell>
          <cell r="E277" t="str">
            <v>س4</v>
          </cell>
        </row>
        <row r="278">
          <cell r="A278">
            <v>208349</v>
          </cell>
          <cell r="B278" t="str">
            <v>هلا طاهر</v>
          </cell>
          <cell r="C278" t="str">
            <v>امين</v>
          </cell>
          <cell r="D278" t="str">
            <v>هدى</v>
          </cell>
          <cell r="E278" t="str">
            <v>س3</v>
          </cell>
        </row>
        <row r="279">
          <cell r="A279">
            <v>208393</v>
          </cell>
          <cell r="B279" t="str">
            <v>هنادي مرهج</v>
          </cell>
          <cell r="C279" t="str">
            <v>حبيب</v>
          </cell>
          <cell r="D279" t="str">
            <v>هاجر</v>
          </cell>
          <cell r="E279" t="str">
            <v>س4</v>
          </cell>
        </row>
        <row r="280">
          <cell r="A280">
            <v>208428</v>
          </cell>
          <cell r="B280" t="str">
            <v>هيفاء ركاب</v>
          </cell>
          <cell r="C280" t="str">
            <v>سليمان</v>
          </cell>
          <cell r="D280" t="str">
            <v>ثريا</v>
          </cell>
          <cell r="E280" t="str">
            <v>س3</v>
          </cell>
        </row>
        <row r="281">
          <cell r="A281">
            <v>208440</v>
          </cell>
          <cell r="B281" t="str">
            <v>وئام ديوب</v>
          </cell>
          <cell r="C281" t="str">
            <v>عدنان</v>
          </cell>
          <cell r="D281" t="str">
            <v>رئيفه</v>
          </cell>
          <cell r="E281" t="str">
            <v>س4</v>
          </cell>
        </row>
        <row r="282">
          <cell r="A282">
            <v>208467</v>
          </cell>
          <cell r="B282" t="str">
            <v>وائل حفيان</v>
          </cell>
          <cell r="C282" t="str">
            <v>حسن</v>
          </cell>
          <cell r="D282" t="str">
            <v>فطيم</v>
          </cell>
          <cell r="E282" t="str">
            <v>س4</v>
          </cell>
        </row>
        <row r="283">
          <cell r="A283">
            <v>208579</v>
          </cell>
          <cell r="B283" t="str">
            <v>وضاح حسين</v>
          </cell>
          <cell r="C283" t="str">
            <v>محمود</v>
          </cell>
          <cell r="D283" t="str">
            <v>سحر</v>
          </cell>
          <cell r="E283" t="str">
            <v>س4</v>
          </cell>
        </row>
        <row r="284">
          <cell r="A284">
            <v>208593</v>
          </cell>
          <cell r="B284" t="str">
            <v>وفاء الحسين</v>
          </cell>
          <cell r="C284" t="str">
            <v>يوسف</v>
          </cell>
          <cell r="D284" t="str">
            <v>هيام</v>
          </cell>
          <cell r="E284" t="str">
            <v>س4</v>
          </cell>
        </row>
        <row r="285">
          <cell r="A285">
            <v>208612</v>
          </cell>
          <cell r="B285" t="str">
            <v>ولاء عزو</v>
          </cell>
          <cell r="C285" t="str">
            <v>وليد</v>
          </cell>
          <cell r="D285" t="str">
            <v>ايمان</v>
          </cell>
          <cell r="E285" t="str">
            <v>س4</v>
          </cell>
        </row>
        <row r="286">
          <cell r="A286">
            <v>208630</v>
          </cell>
          <cell r="B286" t="str">
            <v>يارا عباس</v>
          </cell>
          <cell r="C286" t="str">
            <v>ابراهيم</v>
          </cell>
          <cell r="D286" t="str">
            <v>نهاد</v>
          </cell>
          <cell r="E286" t="str">
            <v>س4</v>
          </cell>
        </row>
        <row r="287">
          <cell r="A287">
            <v>208633</v>
          </cell>
          <cell r="B287" t="str">
            <v>ياره الشوفي</v>
          </cell>
          <cell r="C287" t="str">
            <v>فاروق</v>
          </cell>
          <cell r="D287" t="str">
            <v>نها</v>
          </cell>
          <cell r="E287" t="str">
            <v>س4</v>
          </cell>
        </row>
        <row r="288">
          <cell r="A288">
            <v>208691</v>
          </cell>
          <cell r="B288" t="str">
            <v>يزن ابو صالح</v>
          </cell>
          <cell r="C288" t="str">
            <v>عدنان</v>
          </cell>
          <cell r="D288" t="str">
            <v>رجاء</v>
          </cell>
          <cell r="E288" t="str">
            <v>س3</v>
          </cell>
        </row>
        <row r="289">
          <cell r="A289">
            <v>208745</v>
          </cell>
          <cell r="B289" t="str">
            <v>يوسف هزيم</v>
          </cell>
          <cell r="C289" t="str">
            <v>سليمان</v>
          </cell>
          <cell r="D289" t="str">
            <v>منتهى</v>
          </cell>
          <cell r="E289" t="str">
            <v>س3</v>
          </cell>
        </row>
        <row r="290">
          <cell r="A290">
            <v>208762</v>
          </cell>
          <cell r="B290" t="str">
            <v>ريم الحبش</v>
          </cell>
          <cell r="C290" t="str">
            <v>مصطفى</v>
          </cell>
          <cell r="D290" t="str">
            <v/>
          </cell>
          <cell r="E290" t="str">
            <v>س4</v>
          </cell>
        </row>
        <row r="291">
          <cell r="A291">
            <v>208767</v>
          </cell>
          <cell r="B291" t="str">
            <v>هيثم الاشقر</v>
          </cell>
          <cell r="C291" t="str">
            <v>محمد</v>
          </cell>
          <cell r="D291" t="str">
            <v>هاجر الاشقر</v>
          </cell>
          <cell r="E291" t="str">
            <v>س2</v>
          </cell>
        </row>
        <row r="292">
          <cell r="A292">
            <v>208806</v>
          </cell>
          <cell r="B292" t="str">
            <v>علا الصافتلي</v>
          </cell>
          <cell r="C292" t="str">
            <v>جهاد</v>
          </cell>
          <cell r="D292" t="str">
            <v>هدى</v>
          </cell>
          <cell r="E292" t="str">
            <v>س4</v>
          </cell>
        </row>
        <row r="293">
          <cell r="A293">
            <v>208822</v>
          </cell>
          <cell r="B293" t="str">
            <v>احسان مصطفى</v>
          </cell>
          <cell r="C293" t="str">
            <v>محمد زياد</v>
          </cell>
          <cell r="D293" t="str">
            <v>منى</v>
          </cell>
          <cell r="E293" t="str">
            <v>س2</v>
          </cell>
        </row>
        <row r="294">
          <cell r="A294">
            <v>208829</v>
          </cell>
          <cell r="B294" t="str">
            <v>احمد عبد الله</v>
          </cell>
          <cell r="C294" t="str">
            <v>عبد الرحمن</v>
          </cell>
          <cell r="D294" t="str">
            <v>عائشه</v>
          </cell>
          <cell r="E294" t="str">
            <v>س3</v>
          </cell>
        </row>
        <row r="295">
          <cell r="A295">
            <v>208833</v>
          </cell>
          <cell r="B295" t="str">
            <v>اسامه نصر</v>
          </cell>
          <cell r="C295" t="str">
            <v>خضر</v>
          </cell>
          <cell r="D295" t="str">
            <v>نور</v>
          </cell>
          <cell r="E295" t="str">
            <v>س4</v>
          </cell>
        </row>
        <row r="296">
          <cell r="A296">
            <v>208845</v>
          </cell>
          <cell r="B296" t="str">
            <v>الاء خشمان</v>
          </cell>
          <cell r="C296" t="str">
            <v>محسن</v>
          </cell>
          <cell r="D296" t="str">
            <v>ثائره</v>
          </cell>
          <cell r="E296" t="str">
            <v>س4</v>
          </cell>
        </row>
        <row r="297">
          <cell r="A297">
            <v>208846</v>
          </cell>
          <cell r="B297" t="str">
            <v>الاء قبسي</v>
          </cell>
          <cell r="C297" t="str">
            <v>خميس</v>
          </cell>
          <cell r="D297" t="str">
            <v>هاديه</v>
          </cell>
          <cell r="E297" t="str">
            <v>س4</v>
          </cell>
        </row>
        <row r="298">
          <cell r="A298">
            <v>208870</v>
          </cell>
          <cell r="B298" t="str">
            <v>بدور الموسى</v>
          </cell>
          <cell r="C298" t="str">
            <v>كمال</v>
          </cell>
          <cell r="D298" t="str">
            <v>فاطمه</v>
          </cell>
          <cell r="E298" t="str">
            <v>س4</v>
          </cell>
        </row>
        <row r="299">
          <cell r="A299">
            <v>208880</v>
          </cell>
          <cell r="B299" t="str">
            <v>تيماء حيدر</v>
          </cell>
          <cell r="C299" t="str">
            <v>موسى</v>
          </cell>
          <cell r="D299" t="str">
            <v>اديبه</v>
          </cell>
          <cell r="E299" t="str">
            <v>س4</v>
          </cell>
        </row>
        <row r="300">
          <cell r="A300">
            <v>208891</v>
          </cell>
          <cell r="B300" t="str">
            <v>جيهان يوسف</v>
          </cell>
          <cell r="C300" t="str">
            <v>فتحي</v>
          </cell>
          <cell r="D300" t="str">
            <v>بثينه</v>
          </cell>
          <cell r="E300" t="str">
            <v>س2</v>
          </cell>
        </row>
        <row r="301">
          <cell r="A301">
            <v>208908</v>
          </cell>
          <cell r="B301" t="str">
            <v>دانيا الابراهيم</v>
          </cell>
          <cell r="C301" t="str">
            <v>محمد</v>
          </cell>
          <cell r="D301" t="str">
            <v>ثناء</v>
          </cell>
          <cell r="E301" t="str">
            <v>س4</v>
          </cell>
        </row>
        <row r="302">
          <cell r="A302">
            <v>208926</v>
          </cell>
          <cell r="B302" t="str">
            <v>راما سعيد</v>
          </cell>
          <cell r="C302" t="str">
            <v>ابراهيم</v>
          </cell>
          <cell r="D302" t="str">
            <v>سميره</v>
          </cell>
          <cell r="E302" t="str">
            <v>س3</v>
          </cell>
        </row>
        <row r="303">
          <cell r="A303">
            <v>208936</v>
          </cell>
          <cell r="B303" t="str">
            <v>رباب رمضان</v>
          </cell>
          <cell r="C303" t="str">
            <v>وفيق</v>
          </cell>
          <cell r="D303" t="str">
            <v>ازدهار كفى</v>
          </cell>
          <cell r="E303" t="str">
            <v>س3</v>
          </cell>
        </row>
        <row r="304">
          <cell r="A304">
            <v>208950</v>
          </cell>
          <cell r="B304" t="str">
            <v>روز نمره</v>
          </cell>
          <cell r="C304" t="str">
            <v>شاهين</v>
          </cell>
          <cell r="D304" t="str">
            <v>وزيره</v>
          </cell>
          <cell r="E304" t="str">
            <v>س3</v>
          </cell>
        </row>
        <row r="305">
          <cell r="A305">
            <v>208953</v>
          </cell>
          <cell r="B305" t="str">
            <v>رياض صالح</v>
          </cell>
          <cell r="C305" t="str">
            <v>فائز</v>
          </cell>
          <cell r="D305" t="str">
            <v>حنان</v>
          </cell>
          <cell r="E305" t="str">
            <v>س4</v>
          </cell>
        </row>
        <row r="306">
          <cell r="A306">
            <v>208960</v>
          </cell>
          <cell r="B306" t="str">
            <v>زينب زمام</v>
          </cell>
          <cell r="C306" t="str">
            <v>جابر</v>
          </cell>
          <cell r="D306" t="str">
            <v>فتاه</v>
          </cell>
          <cell r="E306" t="str">
            <v>س4</v>
          </cell>
        </row>
        <row r="307">
          <cell r="A307">
            <v>208966</v>
          </cell>
          <cell r="B307" t="str">
            <v>سحر الجرمقاني</v>
          </cell>
          <cell r="C307" t="str">
            <v>حسن</v>
          </cell>
          <cell r="D307" t="str">
            <v>روضه</v>
          </cell>
          <cell r="E307" t="str">
            <v>س2ح</v>
          </cell>
        </row>
        <row r="308">
          <cell r="A308">
            <v>208967</v>
          </cell>
          <cell r="B308" t="str">
            <v>سلاف الشماس</v>
          </cell>
          <cell r="C308" t="str">
            <v>سميرة</v>
          </cell>
          <cell r="D308" t="str">
            <v>رويده</v>
          </cell>
          <cell r="E308" t="str">
            <v>س3</v>
          </cell>
        </row>
        <row r="309">
          <cell r="A309">
            <v>209038</v>
          </cell>
          <cell r="B309" t="str">
            <v>فارس الشيباني</v>
          </cell>
          <cell r="C309" t="str">
            <v>ماجد</v>
          </cell>
          <cell r="D309" t="str">
            <v>سوسن</v>
          </cell>
          <cell r="E309" t="str">
            <v>س4</v>
          </cell>
        </row>
        <row r="310">
          <cell r="A310">
            <v>209046</v>
          </cell>
          <cell r="B310" t="str">
            <v>قبس الجمعات</v>
          </cell>
          <cell r="C310" t="str">
            <v>محمود</v>
          </cell>
          <cell r="D310" t="str">
            <v>جميله</v>
          </cell>
          <cell r="E310" t="str">
            <v>س4</v>
          </cell>
        </row>
        <row r="311">
          <cell r="A311">
            <v>209049</v>
          </cell>
          <cell r="B311" t="str">
            <v>كريم كلاس</v>
          </cell>
          <cell r="C311" t="str">
            <v>ياسين</v>
          </cell>
          <cell r="D311" t="str">
            <v>امل</v>
          </cell>
          <cell r="E311" t="str">
            <v>س1</v>
          </cell>
        </row>
        <row r="312">
          <cell r="A312">
            <v>209068</v>
          </cell>
          <cell r="B312" t="str">
            <v>ماريا عليان</v>
          </cell>
          <cell r="C312" t="str">
            <v>محمد</v>
          </cell>
          <cell r="D312" t="str">
            <v>نجوى</v>
          </cell>
          <cell r="E312" t="str">
            <v>س3</v>
          </cell>
        </row>
        <row r="313">
          <cell r="A313">
            <v>209072</v>
          </cell>
          <cell r="B313" t="str">
            <v>محمد الحمادي</v>
          </cell>
          <cell r="C313" t="str">
            <v>ابراهيم</v>
          </cell>
          <cell r="D313" t="str">
            <v>وداد</v>
          </cell>
          <cell r="E313" t="str">
            <v>س4</v>
          </cell>
        </row>
        <row r="314">
          <cell r="A314">
            <v>209077</v>
          </cell>
          <cell r="B314" t="str">
            <v>محمد بنيان</v>
          </cell>
          <cell r="C314" t="str">
            <v>غياث</v>
          </cell>
          <cell r="D314" t="str">
            <v>مها</v>
          </cell>
          <cell r="E314" t="str">
            <v>س3</v>
          </cell>
        </row>
        <row r="315">
          <cell r="A315">
            <v>209096</v>
          </cell>
          <cell r="B315" t="str">
            <v>مرام فويتي</v>
          </cell>
          <cell r="C315" t="str">
            <v>علي</v>
          </cell>
          <cell r="D315" t="str">
            <v>وضحه</v>
          </cell>
          <cell r="E315" t="str">
            <v>س4</v>
          </cell>
        </row>
        <row r="316">
          <cell r="A316">
            <v>209099</v>
          </cell>
          <cell r="B316" t="str">
            <v>مروه درزيه</v>
          </cell>
          <cell r="C316" t="str">
            <v>مصطفى</v>
          </cell>
          <cell r="D316" t="str">
            <v>نهله</v>
          </cell>
          <cell r="E316" t="str">
            <v>س2</v>
          </cell>
        </row>
        <row r="317">
          <cell r="A317">
            <v>209113</v>
          </cell>
          <cell r="B317" t="str">
            <v>ميرنا النفوري</v>
          </cell>
          <cell r="C317" t="str">
            <v>بسام</v>
          </cell>
          <cell r="D317" t="str">
            <v>رئيفه</v>
          </cell>
          <cell r="E317" t="str">
            <v>س4</v>
          </cell>
        </row>
        <row r="318">
          <cell r="A318">
            <v>209117</v>
          </cell>
          <cell r="B318" t="str">
            <v>ميس مخلوف</v>
          </cell>
          <cell r="C318" t="str">
            <v>احمد</v>
          </cell>
          <cell r="D318" t="str">
            <v>ابتسام</v>
          </cell>
          <cell r="E318" t="str">
            <v>س4</v>
          </cell>
        </row>
        <row r="319">
          <cell r="A319">
            <v>209121</v>
          </cell>
          <cell r="B319" t="str">
            <v>ناهد عياش</v>
          </cell>
          <cell r="C319" t="str">
            <v>محمد صفوت</v>
          </cell>
          <cell r="D319" t="str">
            <v>وفاء</v>
          </cell>
          <cell r="E319" t="str">
            <v>س4</v>
          </cell>
        </row>
        <row r="320">
          <cell r="A320">
            <v>209122</v>
          </cell>
          <cell r="B320" t="str">
            <v>نبراس محمد</v>
          </cell>
          <cell r="C320" t="str">
            <v>امير</v>
          </cell>
          <cell r="D320" t="str">
            <v>سهام</v>
          </cell>
          <cell r="E320" t="str">
            <v>س2</v>
          </cell>
        </row>
        <row r="321">
          <cell r="A321">
            <v>209130</v>
          </cell>
          <cell r="B321" t="str">
            <v>نسرين حسن</v>
          </cell>
          <cell r="C321" t="str">
            <v>يونس</v>
          </cell>
          <cell r="D321" t="str">
            <v>فاطمه</v>
          </cell>
          <cell r="E321" t="str">
            <v>س3</v>
          </cell>
        </row>
        <row r="322">
          <cell r="A322">
            <v>209145</v>
          </cell>
          <cell r="B322" t="str">
            <v>هبه فاضل</v>
          </cell>
          <cell r="C322" t="str">
            <v>غسان</v>
          </cell>
          <cell r="D322" t="str">
            <v>امل</v>
          </cell>
          <cell r="E322" t="str">
            <v>س3</v>
          </cell>
        </row>
        <row r="323">
          <cell r="A323">
            <v>209148</v>
          </cell>
          <cell r="B323" t="str">
            <v>هشام عبد السلام</v>
          </cell>
          <cell r="C323" t="str">
            <v>محمد</v>
          </cell>
          <cell r="D323" t="str">
            <v>خديجه</v>
          </cell>
          <cell r="E323" t="str">
            <v>س4</v>
          </cell>
        </row>
        <row r="324">
          <cell r="A324">
            <v>209156</v>
          </cell>
          <cell r="B324" t="str">
            <v>وداد رحمه</v>
          </cell>
          <cell r="C324" t="str">
            <v>محمد لطفي</v>
          </cell>
          <cell r="D324" t="str">
            <v>قمر</v>
          </cell>
          <cell r="E324" t="str">
            <v>س4ح</v>
          </cell>
        </row>
        <row r="325">
          <cell r="A325">
            <v>209158</v>
          </cell>
          <cell r="B325" t="str">
            <v>وسام الجردي</v>
          </cell>
          <cell r="C325" t="str">
            <v>علي</v>
          </cell>
          <cell r="D325" t="str">
            <v>امينه</v>
          </cell>
          <cell r="E325" t="str">
            <v>س4</v>
          </cell>
        </row>
        <row r="326">
          <cell r="A326">
            <v>209170</v>
          </cell>
          <cell r="B326" t="str">
            <v xml:space="preserve">يولا عثمان </v>
          </cell>
          <cell r="C326" t="str">
            <v>عماد الدين</v>
          </cell>
          <cell r="E326" t="str">
            <v>س4</v>
          </cell>
        </row>
        <row r="327">
          <cell r="A327">
            <v>209173</v>
          </cell>
          <cell r="B327" t="str">
            <v>ايمن اباظه</v>
          </cell>
          <cell r="C327" t="str">
            <v>محمد خير</v>
          </cell>
          <cell r="D327" t="str">
            <v>الهام عبد الرحمن</v>
          </cell>
          <cell r="E327" t="str">
            <v>س4</v>
          </cell>
        </row>
        <row r="328">
          <cell r="A328">
            <v>209175</v>
          </cell>
          <cell r="B328" t="str">
            <v>حازم الرفاعي</v>
          </cell>
          <cell r="C328" t="str">
            <v xml:space="preserve">عاطف </v>
          </cell>
          <cell r="D328" t="str">
            <v xml:space="preserve">سميه </v>
          </cell>
          <cell r="E328" t="str">
            <v>س3</v>
          </cell>
        </row>
        <row r="329">
          <cell r="A329">
            <v>209179</v>
          </cell>
          <cell r="B329" t="str">
            <v>مازن شاهين</v>
          </cell>
          <cell r="C329" t="str">
            <v>عادل</v>
          </cell>
          <cell r="D329" t="str">
            <v>اميره</v>
          </cell>
          <cell r="E329" t="str">
            <v>س2</v>
          </cell>
        </row>
        <row r="330">
          <cell r="A330">
            <v>209183</v>
          </cell>
          <cell r="B330" t="str">
            <v>نايف الشيخ</v>
          </cell>
          <cell r="C330" t="str">
            <v>ميخائيل</v>
          </cell>
          <cell r="D330" t="str">
            <v>ماري</v>
          </cell>
          <cell r="E330" t="str">
            <v>س3</v>
          </cell>
        </row>
        <row r="331">
          <cell r="A331">
            <v>209185</v>
          </cell>
          <cell r="B331" t="str">
            <v>هبة برهوم</v>
          </cell>
          <cell r="C331" t="str">
            <v>محمد</v>
          </cell>
          <cell r="D331" t="str">
            <v>فتاه</v>
          </cell>
          <cell r="E331" t="str">
            <v>س4</v>
          </cell>
        </row>
        <row r="332">
          <cell r="A332">
            <v>209186</v>
          </cell>
          <cell r="B332" t="str">
            <v>هدى الجيرودي</v>
          </cell>
          <cell r="C332" t="str">
            <v>هشام</v>
          </cell>
          <cell r="D332" t="str">
            <v>سلامه</v>
          </cell>
          <cell r="E332" t="str">
            <v>س3</v>
          </cell>
        </row>
        <row r="333">
          <cell r="A333">
            <v>209187</v>
          </cell>
          <cell r="B333" t="str">
            <v>وسيم البيك</v>
          </cell>
          <cell r="C333" t="str">
            <v>محمد</v>
          </cell>
          <cell r="D333" t="str">
            <v>عنان</v>
          </cell>
          <cell r="E333" t="str">
            <v>س4</v>
          </cell>
        </row>
        <row r="334">
          <cell r="A334">
            <v>209191</v>
          </cell>
          <cell r="B334" t="str">
            <v>اصف نيوف</v>
          </cell>
          <cell r="C334" t="str">
            <v>ابراهيم</v>
          </cell>
          <cell r="D334" t="str">
            <v>نظيره</v>
          </cell>
          <cell r="E334" t="str">
            <v>س4</v>
          </cell>
        </row>
        <row r="335">
          <cell r="A335">
            <v>209193</v>
          </cell>
          <cell r="B335" t="str">
            <v>ايهم عبود</v>
          </cell>
          <cell r="C335" t="str">
            <v>يونان</v>
          </cell>
          <cell r="D335" t="str">
            <v>مريم</v>
          </cell>
          <cell r="E335" t="str">
            <v>س2</v>
          </cell>
        </row>
        <row r="336">
          <cell r="A336">
            <v>209198</v>
          </cell>
          <cell r="B336" t="str">
            <v>رولا هزيم</v>
          </cell>
          <cell r="C336" t="str">
            <v>نزيه</v>
          </cell>
          <cell r="D336" t="str">
            <v>واجود</v>
          </cell>
          <cell r="E336" t="str">
            <v>س4</v>
          </cell>
        </row>
        <row r="337">
          <cell r="A337">
            <v>209218</v>
          </cell>
          <cell r="B337" t="str">
            <v>حيدر زهره</v>
          </cell>
          <cell r="C337" t="str">
            <v>محمد</v>
          </cell>
          <cell r="D337" t="str">
            <v>سعاد</v>
          </cell>
          <cell r="E337" t="str">
            <v>س4ح</v>
          </cell>
        </row>
        <row r="338">
          <cell r="A338">
            <v>209223</v>
          </cell>
          <cell r="B338" t="str">
            <v>ردينه جاويش</v>
          </cell>
          <cell r="C338" t="str">
            <v>خالد</v>
          </cell>
          <cell r="D338" t="str">
            <v>وداد</v>
          </cell>
          <cell r="E338" t="str">
            <v>س4</v>
          </cell>
        </row>
        <row r="339">
          <cell r="A339">
            <v>209233</v>
          </cell>
          <cell r="B339" t="str">
            <v>عبد الهادي طارش</v>
          </cell>
          <cell r="C339" t="str">
            <v>عطيه</v>
          </cell>
          <cell r="D339" t="str">
            <v>سميره</v>
          </cell>
          <cell r="E339" t="str">
            <v>س4</v>
          </cell>
        </row>
        <row r="340">
          <cell r="A340">
            <v>209243</v>
          </cell>
          <cell r="B340" t="str">
            <v>فؤاد السعدي</v>
          </cell>
          <cell r="C340" t="str">
            <v>فندي</v>
          </cell>
          <cell r="D340" t="str">
            <v>مريم</v>
          </cell>
          <cell r="E340" t="str">
            <v>س3</v>
          </cell>
        </row>
        <row r="341">
          <cell r="A341">
            <v>209246</v>
          </cell>
          <cell r="B341" t="str">
            <v>فردوس عبد الله</v>
          </cell>
          <cell r="C341" t="str">
            <v>محمد</v>
          </cell>
          <cell r="D341" t="str">
            <v>رقيه</v>
          </cell>
          <cell r="E341" t="str">
            <v>س2</v>
          </cell>
        </row>
        <row r="342">
          <cell r="A342">
            <v>209260</v>
          </cell>
          <cell r="B342" t="str">
            <v>ميساء عبد الله</v>
          </cell>
          <cell r="C342" t="str">
            <v>امين</v>
          </cell>
          <cell r="D342" t="str">
            <v>سوريه</v>
          </cell>
          <cell r="E342" t="str">
            <v>س2</v>
          </cell>
        </row>
        <row r="343">
          <cell r="A343">
            <v>209262</v>
          </cell>
          <cell r="B343" t="str">
            <v>ندى عادله</v>
          </cell>
          <cell r="E343" t="str">
            <v>س1</v>
          </cell>
        </row>
        <row r="344">
          <cell r="A344">
            <v>209265</v>
          </cell>
          <cell r="B344" t="str">
            <v>نور العمري</v>
          </cell>
          <cell r="C344" t="str">
            <v>نبيل</v>
          </cell>
          <cell r="D344" t="str">
            <v>فاتنه</v>
          </cell>
          <cell r="E344" t="str">
            <v>س4</v>
          </cell>
        </row>
        <row r="345">
          <cell r="A345">
            <v>209270</v>
          </cell>
          <cell r="B345" t="str">
            <v>يوسف الرفاعي</v>
          </cell>
          <cell r="C345" t="str">
            <v>جميل</v>
          </cell>
          <cell r="D345" t="str">
            <v>غزاله</v>
          </cell>
          <cell r="E345" t="str">
            <v>س2</v>
          </cell>
        </row>
        <row r="346">
          <cell r="A346">
            <v>209280</v>
          </cell>
          <cell r="B346" t="str">
            <v>حسين الاشقر</v>
          </cell>
          <cell r="C346" t="str">
            <v>محمد علي</v>
          </cell>
          <cell r="D346" t="str">
            <v>رؤشه</v>
          </cell>
          <cell r="E346" t="str">
            <v>س1</v>
          </cell>
        </row>
        <row r="347">
          <cell r="A347">
            <v>209281</v>
          </cell>
          <cell r="B347" t="str">
            <v>رانيه الحاج عيسى</v>
          </cell>
          <cell r="C347" t="str">
            <v>نبيل</v>
          </cell>
          <cell r="D347" t="str">
            <v>منى</v>
          </cell>
          <cell r="E347" t="str">
            <v>س1</v>
          </cell>
        </row>
        <row r="348">
          <cell r="A348">
            <v>209288</v>
          </cell>
          <cell r="B348" t="str">
            <v>لمى الدروبي</v>
          </cell>
          <cell r="C348" t="str">
            <v>عبد الكافي</v>
          </cell>
          <cell r="D348" t="str">
            <v>حكمت</v>
          </cell>
          <cell r="E348" t="str">
            <v>س1</v>
          </cell>
        </row>
        <row r="349">
          <cell r="A349">
            <v>209295</v>
          </cell>
          <cell r="B349" t="str">
            <v>منال محاحي</v>
          </cell>
          <cell r="C349" t="str">
            <v>علي</v>
          </cell>
          <cell r="D349" t="str">
            <v>خديجه</v>
          </cell>
          <cell r="E349" t="str">
            <v>س3</v>
          </cell>
        </row>
        <row r="350">
          <cell r="A350">
            <v>209303</v>
          </cell>
          <cell r="B350" t="str">
            <v>اباء صالح</v>
          </cell>
          <cell r="C350" t="str">
            <v>اكرم</v>
          </cell>
          <cell r="D350" t="str">
            <v>جهيدا</v>
          </cell>
          <cell r="E350" t="str">
            <v>س4</v>
          </cell>
        </row>
        <row r="351">
          <cell r="A351">
            <v>209331</v>
          </cell>
          <cell r="B351" t="str">
            <v>الهام طريش</v>
          </cell>
          <cell r="C351" t="str">
            <v>ماجد</v>
          </cell>
          <cell r="D351" t="str">
            <v>فاتن</v>
          </cell>
          <cell r="E351" t="str">
            <v>س3</v>
          </cell>
        </row>
        <row r="352">
          <cell r="A352">
            <v>209336</v>
          </cell>
          <cell r="B352" t="str">
            <v>اناس علاء الدين</v>
          </cell>
          <cell r="C352" t="str">
            <v>محي الدين</v>
          </cell>
          <cell r="D352" t="str">
            <v>ثناء</v>
          </cell>
          <cell r="E352" t="str">
            <v>س1</v>
          </cell>
        </row>
        <row r="353">
          <cell r="A353">
            <v>209348</v>
          </cell>
          <cell r="B353" t="str">
            <v>باسل جبلي</v>
          </cell>
          <cell r="C353" t="str">
            <v>نبيل</v>
          </cell>
          <cell r="D353" t="str">
            <v>ابتسام</v>
          </cell>
          <cell r="E353" t="str">
            <v>س3</v>
          </cell>
        </row>
        <row r="354">
          <cell r="A354">
            <v>209368</v>
          </cell>
          <cell r="B354" t="str">
            <v>حازم كليب</v>
          </cell>
          <cell r="C354" t="str">
            <v>غازي</v>
          </cell>
          <cell r="D354" t="str">
            <v>حوريه</v>
          </cell>
          <cell r="E354" t="str">
            <v>س3ح</v>
          </cell>
        </row>
        <row r="355">
          <cell r="A355">
            <v>209394</v>
          </cell>
          <cell r="B355" t="str">
            <v>ديالا الحسين</v>
          </cell>
          <cell r="C355" t="str">
            <v>بسام</v>
          </cell>
          <cell r="D355" t="str">
            <v>سناء</v>
          </cell>
          <cell r="E355" t="str">
            <v>س4</v>
          </cell>
        </row>
        <row r="356">
          <cell r="A356">
            <v>209410</v>
          </cell>
          <cell r="B356" t="str">
            <v>ربيع شهلا</v>
          </cell>
          <cell r="C356" t="str">
            <v>محمد</v>
          </cell>
          <cell r="D356" t="str">
            <v>فدوه علي</v>
          </cell>
          <cell r="E356" t="str">
            <v>س4</v>
          </cell>
        </row>
        <row r="357">
          <cell r="A357">
            <v>209418</v>
          </cell>
          <cell r="B357" t="str">
            <v>رهام السيجري</v>
          </cell>
          <cell r="C357" t="str">
            <v>علي</v>
          </cell>
          <cell r="D357" t="str">
            <v>نورهان</v>
          </cell>
          <cell r="E357" t="str">
            <v>س4</v>
          </cell>
        </row>
        <row r="358">
          <cell r="A358">
            <v>209419</v>
          </cell>
          <cell r="B358" t="str">
            <v>رهام النميري</v>
          </cell>
          <cell r="C358" t="str">
            <v>غازي</v>
          </cell>
          <cell r="D358" t="str">
            <v>ناديه</v>
          </cell>
          <cell r="E358" t="str">
            <v>س3</v>
          </cell>
        </row>
        <row r="359">
          <cell r="A359">
            <v>209421</v>
          </cell>
          <cell r="B359" t="str">
            <v>رهف قنواتي</v>
          </cell>
          <cell r="C359" t="str">
            <v>محمد سالم</v>
          </cell>
          <cell r="D359" t="str">
            <v>اميره</v>
          </cell>
          <cell r="E359" t="str">
            <v>س4</v>
          </cell>
        </row>
        <row r="360">
          <cell r="A360">
            <v>209443</v>
          </cell>
          <cell r="B360" t="str">
            <v>سلام الحمصي</v>
          </cell>
          <cell r="C360" t="str">
            <v>محمد محي الدين</v>
          </cell>
          <cell r="D360" t="str">
            <v>ندى</v>
          </cell>
          <cell r="E360" t="str">
            <v>س2</v>
          </cell>
        </row>
        <row r="361">
          <cell r="A361">
            <v>209446</v>
          </cell>
          <cell r="B361" t="str">
            <v>سليمان شحاده</v>
          </cell>
          <cell r="C361" t="str">
            <v>نعمان</v>
          </cell>
          <cell r="D361" t="str">
            <v>سلوى</v>
          </cell>
          <cell r="E361" t="str">
            <v>س2</v>
          </cell>
        </row>
        <row r="362">
          <cell r="A362">
            <v>209474</v>
          </cell>
          <cell r="B362" t="str">
            <v>عامر ابو حامد</v>
          </cell>
          <cell r="C362" t="str">
            <v>كامل</v>
          </cell>
          <cell r="D362" t="str">
            <v>هيفاء</v>
          </cell>
          <cell r="E362" t="str">
            <v>س2ح</v>
          </cell>
        </row>
        <row r="363">
          <cell r="A363">
            <v>209478</v>
          </cell>
          <cell r="B363" t="str">
            <v>عبد الرحيم الشربجي</v>
          </cell>
          <cell r="C363" t="str">
            <v>محمد رمضان</v>
          </cell>
          <cell r="D363" t="str">
            <v>ميسره</v>
          </cell>
          <cell r="E363" t="str">
            <v>س1</v>
          </cell>
        </row>
        <row r="364">
          <cell r="A364">
            <v>209494</v>
          </cell>
          <cell r="B364" t="str">
            <v>علاء سليمان</v>
          </cell>
          <cell r="C364" t="str">
            <v>ياسين</v>
          </cell>
          <cell r="D364" t="str">
            <v>انيسه</v>
          </cell>
          <cell r="E364" t="str">
            <v>س4</v>
          </cell>
        </row>
        <row r="365">
          <cell r="A365">
            <v>209506</v>
          </cell>
          <cell r="B365" t="str">
            <v>غسان يوسف</v>
          </cell>
          <cell r="C365" t="str">
            <v>محمود</v>
          </cell>
          <cell r="D365" t="str">
            <v>مفيده</v>
          </cell>
          <cell r="E365" t="str">
            <v>س1</v>
          </cell>
        </row>
        <row r="366">
          <cell r="A366">
            <v>209515</v>
          </cell>
          <cell r="B366" t="str">
            <v>فتون ضوا</v>
          </cell>
          <cell r="C366" t="str">
            <v>عيسى</v>
          </cell>
          <cell r="D366" t="str">
            <v>امال</v>
          </cell>
          <cell r="E366" t="str">
            <v>س4</v>
          </cell>
        </row>
        <row r="367">
          <cell r="A367">
            <v>209517</v>
          </cell>
          <cell r="B367" t="str">
            <v>فريال مني</v>
          </cell>
          <cell r="C367" t="str">
            <v>محمد</v>
          </cell>
          <cell r="D367" t="str">
            <v>جهينه</v>
          </cell>
          <cell r="E367" t="str">
            <v>س4</v>
          </cell>
        </row>
        <row r="368">
          <cell r="A368">
            <v>209523</v>
          </cell>
          <cell r="B368" t="str">
            <v>كنده رنجوس</v>
          </cell>
          <cell r="C368" t="str">
            <v>محمد</v>
          </cell>
          <cell r="D368" t="str">
            <v>ايمان</v>
          </cell>
          <cell r="E368" t="str">
            <v>س3</v>
          </cell>
        </row>
        <row r="369">
          <cell r="A369">
            <v>209534</v>
          </cell>
          <cell r="B369" t="str">
            <v>لورين فياض</v>
          </cell>
          <cell r="C369" t="str">
            <v>ابراهيم</v>
          </cell>
          <cell r="D369" t="str">
            <v>منى</v>
          </cell>
          <cell r="E369" t="str">
            <v>س3</v>
          </cell>
        </row>
        <row r="370">
          <cell r="A370">
            <v>209536</v>
          </cell>
          <cell r="B370" t="str">
            <v>ليان الجركس</v>
          </cell>
          <cell r="C370" t="str">
            <v>محمد اديب</v>
          </cell>
          <cell r="D370" t="str">
            <v>رغده</v>
          </cell>
          <cell r="E370" t="str">
            <v>س4</v>
          </cell>
        </row>
        <row r="371">
          <cell r="A371">
            <v>209555</v>
          </cell>
          <cell r="B371" t="str">
            <v>محمد السلو</v>
          </cell>
          <cell r="C371" t="str">
            <v>زكي</v>
          </cell>
          <cell r="D371" t="str">
            <v>مريم</v>
          </cell>
          <cell r="E371" t="str">
            <v>س3</v>
          </cell>
        </row>
        <row r="372">
          <cell r="A372">
            <v>209557</v>
          </cell>
          <cell r="B372" t="str">
            <v>محمد محمد الشيخ</v>
          </cell>
          <cell r="C372" t="str">
            <v>علي</v>
          </cell>
          <cell r="D372" t="str">
            <v>هيفاء</v>
          </cell>
          <cell r="E372" t="str">
            <v>س1</v>
          </cell>
        </row>
        <row r="373">
          <cell r="A373">
            <v>209580</v>
          </cell>
          <cell r="B373" t="str">
            <v>محمد كمال البيش</v>
          </cell>
          <cell r="C373" t="str">
            <v>محمد ديب</v>
          </cell>
          <cell r="D373" t="str">
            <v>فضيله</v>
          </cell>
          <cell r="E373" t="str">
            <v>س4</v>
          </cell>
        </row>
        <row r="374">
          <cell r="A374">
            <v>209585</v>
          </cell>
          <cell r="B374" t="str">
            <v>محمود عيسى</v>
          </cell>
          <cell r="C374" t="str">
            <v>محمد</v>
          </cell>
          <cell r="D374" t="str">
            <v>امال</v>
          </cell>
          <cell r="E374" t="str">
            <v>س1</v>
          </cell>
        </row>
        <row r="375">
          <cell r="A375">
            <v>209587</v>
          </cell>
          <cell r="B375" t="str">
            <v>مرام الحبشي</v>
          </cell>
          <cell r="C375" t="str">
            <v>فؤاد</v>
          </cell>
          <cell r="D375" t="str">
            <v>سوسن</v>
          </cell>
          <cell r="E375" t="str">
            <v>س1</v>
          </cell>
        </row>
        <row r="376">
          <cell r="A376">
            <v>209596</v>
          </cell>
          <cell r="B376" t="str">
            <v>ملهم الصالح</v>
          </cell>
          <cell r="C376" t="str">
            <v>صلاح</v>
          </cell>
          <cell r="D376" t="str">
            <v>خديجه</v>
          </cell>
          <cell r="E376" t="str">
            <v>س4</v>
          </cell>
        </row>
        <row r="377">
          <cell r="A377">
            <v>209638</v>
          </cell>
          <cell r="B377" t="str">
            <v>نور حميدو</v>
          </cell>
          <cell r="C377" t="str">
            <v>بشار</v>
          </cell>
          <cell r="D377" t="str">
            <v>سوزان</v>
          </cell>
          <cell r="E377" t="str">
            <v>س4</v>
          </cell>
        </row>
        <row r="378">
          <cell r="A378">
            <v>209640</v>
          </cell>
          <cell r="B378" t="str">
            <v>نيرمين موصللي</v>
          </cell>
          <cell r="C378" t="str">
            <v>مامون</v>
          </cell>
          <cell r="D378" t="str">
            <v>ناريمان</v>
          </cell>
          <cell r="E378" t="str">
            <v>س2</v>
          </cell>
        </row>
        <row r="379">
          <cell r="A379">
            <v>209643</v>
          </cell>
          <cell r="B379" t="str">
            <v>هبه سعد</v>
          </cell>
          <cell r="C379" t="str">
            <v>وليد</v>
          </cell>
          <cell r="D379" t="str">
            <v>مؤمنه</v>
          </cell>
          <cell r="E379" t="str">
            <v>س4</v>
          </cell>
        </row>
        <row r="380">
          <cell r="A380">
            <v>209683</v>
          </cell>
          <cell r="B380" t="str">
            <v>احمد وحيد</v>
          </cell>
          <cell r="C380" t="str">
            <v>ابراهيم</v>
          </cell>
          <cell r="D380" t="str">
            <v>بديعه</v>
          </cell>
          <cell r="E380" t="str">
            <v>س1</v>
          </cell>
        </row>
        <row r="381">
          <cell r="A381">
            <v>209687</v>
          </cell>
          <cell r="B381" t="str">
            <v>راما شاهين</v>
          </cell>
          <cell r="C381" t="str">
            <v>محمد</v>
          </cell>
          <cell r="D381" t="str">
            <v>جومانه</v>
          </cell>
          <cell r="E381" t="str">
            <v>س3</v>
          </cell>
        </row>
        <row r="382">
          <cell r="A382">
            <v>209692</v>
          </cell>
          <cell r="B382" t="str">
            <v>صالح النهار</v>
          </cell>
          <cell r="C382" t="str">
            <v>محمد</v>
          </cell>
          <cell r="D382" t="str">
            <v>خاتون</v>
          </cell>
          <cell r="E382" t="str">
            <v>س4</v>
          </cell>
        </row>
        <row r="383">
          <cell r="A383">
            <v>209700</v>
          </cell>
          <cell r="B383" t="str">
            <v>لمى السعدي</v>
          </cell>
          <cell r="C383" t="str">
            <v>يحيى</v>
          </cell>
          <cell r="D383" t="str">
            <v>سحر</v>
          </cell>
          <cell r="E383" t="str">
            <v>س4</v>
          </cell>
        </row>
        <row r="384">
          <cell r="A384">
            <v>209706</v>
          </cell>
          <cell r="B384" t="str">
            <v>ميس محمد</v>
          </cell>
          <cell r="C384" t="str">
            <v>توفيق</v>
          </cell>
          <cell r="D384" t="str">
            <v>اميره</v>
          </cell>
          <cell r="E384" t="str">
            <v>س2</v>
          </cell>
        </row>
        <row r="385">
          <cell r="A385">
            <v>209716</v>
          </cell>
          <cell r="B385" t="str">
            <v>ابراهيم الايون الدباغ</v>
          </cell>
          <cell r="C385" t="str">
            <v>موفق</v>
          </cell>
          <cell r="D385" t="str">
            <v>جمانه</v>
          </cell>
          <cell r="E385" t="str">
            <v>س2</v>
          </cell>
        </row>
        <row r="386">
          <cell r="A386">
            <v>209720</v>
          </cell>
          <cell r="B386" t="str">
            <v>احمد الدعبول</v>
          </cell>
          <cell r="C386" t="str">
            <v>ابراهيم</v>
          </cell>
          <cell r="D386" t="str">
            <v>نبيله</v>
          </cell>
          <cell r="E386" t="str">
            <v>س3</v>
          </cell>
        </row>
        <row r="387">
          <cell r="A387">
            <v>209728</v>
          </cell>
          <cell r="B387" t="str">
            <v>احمد حسين</v>
          </cell>
          <cell r="C387" t="str">
            <v>ابراهيم</v>
          </cell>
          <cell r="D387" t="str">
            <v>خالديه</v>
          </cell>
          <cell r="E387" t="str">
            <v>س3</v>
          </cell>
        </row>
        <row r="388">
          <cell r="A388">
            <v>209740</v>
          </cell>
          <cell r="B388" t="str">
            <v>اسراء كريم</v>
          </cell>
          <cell r="C388" t="str">
            <v>محمود</v>
          </cell>
          <cell r="D388" t="str">
            <v>روعه</v>
          </cell>
          <cell r="E388" t="str">
            <v>س2</v>
          </cell>
        </row>
        <row r="389">
          <cell r="A389">
            <v>209743</v>
          </cell>
          <cell r="B389" t="str">
            <v>الاء الطنيفر</v>
          </cell>
          <cell r="C389" t="str">
            <v>محمد</v>
          </cell>
          <cell r="D389" t="str">
            <v>ديبه</v>
          </cell>
          <cell r="E389" t="str">
            <v>س2</v>
          </cell>
        </row>
        <row r="390">
          <cell r="A390">
            <v>209749</v>
          </cell>
          <cell r="B390" t="str">
            <v>اماني الغزاوي</v>
          </cell>
          <cell r="C390" t="str">
            <v>سحوم</v>
          </cell>
          <cell r="D390" t="str">
            <v>وزيره</v>
          </cell>
          <cell r="E390" t="str">
            <v>س1</v>
          </cell>
        </row>
        <row r="391">
          <cell r="A391">
            <v>209770</v>
          </cell>
          <cell r="B391" t="str">
            <v>بتول حسينو</v>
          </cell>
          <cell r="C391" t="str">
            <v>احمد</v>
          </cell>
          <cell r="D391" t="str">
            <v>الهام</v>
          </cell>
          <cell r="E391" t="str">
            <v>س4</v>
          </cell>
        </row>
        <row r="392">
          <cell r="A392">
            <v>209774</v>
          </cell>
          <cell r="B392" t="str">
            <v>براءه الخليل</v>
          </cell>
          <cell r="C392" t="str">
            <v>عبد المجيد</v>
          </cell>
          <cell r="D392" t="str">
            <v>فاطمه</v>
          </cell>
          <cell r="E392" t="str">
            <v>س4</v>
          </cell>
        </row>
        <row r="393">
          <cell r="A393">
            <v>209779</v>
          </cell>
          <cell r="B393" t="str">
            <v>بشرى محمود</v>
          </cell>
          <cell r="C393" t="str">
            <v>يونس</v>
          </cell>
          <cell r="D393" t="str">
            <v>ثريل</v>
          </cell>
          <cell r="E393" t="str">
            <v>س4</v>
          </cell>
        </row>
        <row r="394">
          <cell r="A394">
            <v>209803</v>
          </cell>
          <cell r="B394" t="str">
            <v>حفيضه شحاده</v>
          </cell>
          <cell r="C394" t="str">
            <v>محسن</v>
          </cell>
          <cell r="D394" t="str">
            <v>تركيه النواد</v>
          </cell>
          <cell r="E394" t="str">
            <v>س1</v>
          </cell>
        </row>
        <row r="395">
          <cell r="A395">
            <v>209807</v>
          </cell>
          <cell r="B395" t="str">
            <v>حنين حاج حسين</v>
          </cell>
          <cell r="C395" t="str">
            <v>جمال</v>
          </cell>
          <cell r="D395" t="str">
            <v>بيهم</v>
          </cell>
          <cell r="E395" t="str">
            <v>س3</v>
          </cell>
        </row>
        <row r="396">
          <cell r="A396">
            <v>209818</v>
          </cell>
          <cell r="B396" t="str">
            <v>دانيا دكاك</v>
          </cell>
          <cell r="C396" t="str">
            <v>عمر</v>
          </cell>
          <cell r="D396" t="str">
            <v>ثروت</v>
          </cell>
          <cell r="E396" t="str">
            <v>س4</v>
          </cell>
        </row>
        <row r="397">
          <cell r="A397">
            <v>209830</v>
          </cell>
          <cell r="B397" t="str">
            <v>رغده مرشد</v>
          </cell>
          <cell r="C397" t="str">
            <v>عفيف</v>
          </cell>
          <cell r="D397" t="str">
            <v>ساره</v>
          </cell>
          <cell r="E397" t="str">
            <v>س4</v>
          </cell>
        </row>
        <row r="398">
          <cell r="A398">
            <v>209832</v>
          </cell>
          <cell r="B398" t="str">
            <v>رقيه هاروني</v>
          </cell>
          <cell r="C398" t="str">
            <v>هايل</v>
          </cell>
          <cell r="D398" t="str">
            <v>حمده</v>
          </cell>
          <cell r="E398" t="str">
            <v>س3</v>
          </cell>
        </row>
        <row r="399">
          <cell r="A399">
            <v>209842</v>
          </cell>
          <cell r="B399" t="str">
            <v>رهف المصري</v>
          </cell>
          <cell r="C399" t="str">
            <v>احمد</v>
          </cell>
          <cell r="D399" t="str">
            <v>رانيا</v>
          </cell>
          <cell r="E399" t="str">
            <v>س4</v>
          </cell>
        </row>
        <row r="400">
          <cell r="A400">
            <v>209848</v>
          </cell>
          <cell r="B400" t="str">
            <v>روفيده حمود</v>
          </cell>
          <cell r="C400" t="str">
            <v>محمد</v>
          </cell>
          <cell r="D400" t="str">
            <v>هاجر</v>
          </cell>
          <cell r="E400" t="str">
            <v>س4</v>
          </cell>
        </row>
        <row r="401">
          <cell r="A401">
            <v>209849</v>
          </cell>
          <cell r="B401" t="str">
            <v>رولا حلاق</v>
          </cell>
          <cell r="C401" t="str">
            <v>نايف</v>
          </cell>
          <cell r="D401" t="str">
            <v>حنان</v>
          </cell>
          <cell r="E401" t="str">
            <v>س3</v>
          </cell>
        </row>
        <row r="402">
          <cell r="A402">
            <v>209854</v>
          </cell>
          <cell r="B402" t="str">
            <v>زهير السعدي</v>
          </cell>
          <cell r="C402" t="str">
            <v>انور</v>
          </cell>
          <cell r="D402" t="str">
            <v>زينب</v>
          </cell>
          <cell r="E402" t="str">
            <v>س2</v>
          </cell>
        </row>
        <row r="403">
          <cell r="A403">
            <v>209863</v>
          </cell>
          <cell r="B403" t="str">
            <v>زينب سلوم</v>
          </cell>
          <cell r="C403" t="str">
            <v>محسن</v>
          </cell>
          <cell r="D403" t="str">
            <v>منيفه</v>
          </cell>
          <cell r="E403" t="str">
            <v>س4</v>
          </cell>
        </row>
        <row r="404">
          <cell r="A404">
            <v>209872</v>
          </cell>
          <cell r="B404" t="str">
            <v>ساندرا الحداد</v>
          </cell>
          <cell r="C404" t="str">
            <v>نزار</v>
          </cell>
          <cell r="D404" t="str">
            <v>سهام</v>
          </cell>
          <cell r="E404" t="str">
            <v>س4</v>
          </cell>
        </row>
        <row r="405">
          <cell r="A405">
            <v>209883</v>
          </cell>
          <cell r="B405" t="str">
            <v>سنا قعدان</v>
          </cell>
          <cell r="C405" t="str">
            <v>محمد</v>
          </cell>
          <cell r="D405" t="str">
            <v>خوله</v>
          </cell>
          <cell r="E405" t="str">
            <v>س4</v>
          </cell>
        </row>
        <row r="406">
          <cell r="A406">
            <v>209892</v>
          </cell>
          <cell r="B406" t="str">
            <v>سوسن المصطفى</v>
          </cell>
          <cell r="C406" t="str">
            <v>محمود</v>
          </cell>
          <cell r="D406" t="str">
            <v>حليمه</v>
          </cell>
          <cell r="E406" t="str">
            <v>س1</v>
          </cell>
        </row>
        <row r="407">
          <cell r="A407">
            <v>209899</v>
          </cell>
          <cell r="B407" t="str">
            <v>شارلي عبود</v>
          </cell>
          <cell r="C407" t="str">
            <v>ريشار</v>
          </cell>
          <cell r="D407" t="str">
            <v>مارلين</v>
          </cell>
          <cell r="E407" t="str">
            <v>س2</v>
          </cell>
        </row>
        <row r="408">
          <cell r="A408">
            <v>209905</v>
          </cell>
          <cell r="B408" t="str">
            <v>صالح احمد</v>
          </cell>
          <cell r="C408" t="str">
            <v>محمد</v>
          </cell>
          <cell r="D408" t="str">
            <v>شمه</v>
          </cell>
          <cell r="E408" t="str">
            <v>س4</v>
          </cell>
        </row>
        <row r="409">
          <cell r="A409">
            <v>209924</v>
          </cell>
          <cell r="B409" t="str">
            <v>عبد الله البلخي</v>
          </cell>
          <cell r="C409" t="str">
            <v>محمد</v>
          </cell>
          <cell r="D409" t="str">
            <v>هند</v>
          </cell>
          <cell r="E409" t="str">
            <v>س1</v>
          </cell>
        </row>
        <row r="410">
          <cell r="A410">
            <v>209930</v>
          </cell>
          <cell r="B410" t="str">
            <v>عبدو غانم</v>
          </cell>
          <cell r="C410" t="str">
            <v>محمد</v>
          </cell>
          <cell r="D410" t="str">
            <v>رجاء</v>
          </cell>
          <cell r="E410" t="str">
            <v>س3ح</v>
          </cell>
        </row>
        <row r="411">
          <cell r="A411">
            <v>209953</v>
          </cell>
          <cell r="B411" t="str">
            <v>عيسى العيد</v>
          </cell>
          <cell r="C411" t="str">
            <v>مروان</v>
          </cell>
          <cell r="D411" t="str">
            <v>حسنه</v>
          </cell>
          <cell r="E411" t="str">
            <v>س3</v>
          </cell>
        </row>
        <row r="412">
          <cell r="A412">
            <v>209961</v>
          </cell>
          <cell r="B412" t="str">
            <v>فاديه حسن حمدي</v>
          </cell>
          <cell r="C412" t="str">
            <v>حسن</v>
          </cell>
          <cell r="D412" t="str">
            <v>اسما</v>
          </cell>
          <cell r="E412" t="str">
            <v>س4</v>
          </cell>
        </row>
        <row r="413">
          <cell r="A413">
            <v>209969</v>
          </cell>
          <cell r="B413" t="str">
            <v>فرح جمول</v>
          </cell>
          <cell r="C413" t="str">
            <v>محمد خير</v>
          </cell>
          <cell r="D413" t="str">
            <v>ايمان</v>
          </cell>
          <cell r="E413" t="str">
            <v>س3ح</v>
          </cell>
        </row>
        <row r="414">
          <cell r="A414">
            <v>209970</v>
          </cell>
          <cell r="B414" t="str">
            <v>فرح هديها</v>
          </cell>
          <cell r="C414" t="str">
            <v>محمد</v>
          </cell>
          <cell r="D414" t="str">
            <v>ايمان</v>
          </cell>
          <cell r="E414" t="str">
            <v>س3</v>
          </cell>
        </row>
        <row r="415">
          <cell r="A415">
            <v>209975</v>
          </cell>
          <cell r="B415" t="str">
            <v>قصي رقيه</v>
          </cell>
          <cell r="C415" t="str">
            <v>نور الدين</v>
          </cell>
          <cell r="D415" t="str">
            <v>رحاب</v>
          </cell>
          <cell r="E415" t="str">
            <v>س4</v>
          </cell>
        </row>
        <row r="416">
          <cell r="A416">
            <v>209983</v>
          </cell>
          <cell r="B416" t="str">
            <v>كوثر السمعان</v>
          </cell>
          <cell r="C416" t="str">
            <v>صباح</v>
          </cell>
          <cell r="D416" t="str">
            <v>ثنيه</v>
          </cell>
          <cell r="E416" t="str">
            <v>س4ح</v>
          </cell>
        </row>
        <row r="417">
          <cell r="A417">
            <v>209989</v>
          </cell>
          <cell r="B417" t="str">
            <v>لبنى عون</v>
          </cell>
          <cell r="C417" t="str">
            <v>خضر</v>
          </cell>
          <cell r="D417" t="str">
            <v>فاطمه غانم</v>
          </cell>
          <cell r="E417" t="str">
            <v>س4</v>
          </cell>
        </row>
        <row r="418">
          <cell r="A418">
            <v>209993</v>
          </cell>
          <cell r="B418" t="str">
            <v>لميس علي</v>
          </cell>
          <cell r="C418" t="str">
            <v>عادل</v>
          </cell>
          <cell r="D418" t="str">
            <v>كوكب</v>
          </cell>
          <cell r="E418" t="str">
            <v>س4</v>
          </cell>
        </row>
        <row r="419">
          <cell r="A419">
            <v>209997</v>
          </cell>
          <cell r="B419" t="str">
            <v>لينا الحسن</v>
          </cell>
          <cell r="C419" t="str">
            <v>صقر</v>
          </cell>
          <cell r="D419" t="str">
            <v>شهيره</v>
          </cell>
          <cell r="E419" t="str">
            <v>س3</v>
          </cell>
        </row>
        <row r="420">
          <cell r="A420">
            <v>210002</v>
          </cell>
          <cell r="B420" t="str">
            <v>ماريا الحلاق</v>
          </cell>
          <cell r="C420" t="str">
            <v>ميشيل</v>
          </cell>
          <cell r="D420" t="str">
            <v>حنان</v>
          </cell>
          <cell r="E420" t="str">
            <v>س3</v>
          </cell>
        </row>
        <row r="421">
          <cell r="A421">
            <v>210004</v>
          </cell>
          <cell r="B421" t="str">
            <v>مازن يوسف</v>
          </cell>
          <cell r="C421" t="str">
            <v>احمد</v>
          </cell>
          <cell r="D421" t="str">
            <v>سعاد</v>
          </cell>
          <cell r="E421" t="str">
            <v>س4</v>
          </cell>
        </row>
        <row r="422">
          <cell r="A422">
            <v>210010</v>
          </cell>
          <cell r="B422" t="str">
            <v>محمد ابو قاسم</v>
          </cell>
          <cell r="C422" t="str">
            <v>حافظ</v>
          </cell>
          <cell r="D422" t="str">
            <v>خزامى</v>
          </cell>
          <cell r="E422" t="str">
            <v>س2</v>
          </cell>
        </row>
        <row r="423">
          <cell r="A423">
            <v>210017</v>
          </cell>
          <cell r="B423" t="str">
            <v>محمد العساوده</v>
          </cell>
          <cell r="C423" t="str">
            <v>فايز</v>
          </cell>
          <cell r="D423" t="str">
            <v>سميره</v>
          </cell>
          <cell r="E423" t="str">
            <v>س4</v>
          </cell>
        </row>
        <row r="424">
          <cell r="A424">
            <v>210063</v>
          </cell>
          <cell r="B424" t="str">
            <v>مرام فرواتي</v>
          </cell>
          <cell r="C424" t="str">
            <v>محمود</v>
          </cell>
          <cell r="D424" t="str">
            <v>صفاء</v>
          </cell>
          <cell r="E424" t="str">
            <v>س4</v>
          </cell>
        </row>
        <row r="425">
          <cell r="A425">
            <v>210064</v>
          </cell>
          <cell r="B425" t="str">
            <v>مرح الشيخ محمد</v>
          </cell>
          <cell r="C425" t="str">
            <v>ايمن</v>
          </cell>
          <cell r="D425" t="str">
            <v>روضه</v>
          </cell>
          <cell r="E425" t="str">
            <v>س4</v>
          </cell>
        </row>
        <row r="426">
          <cell r="A426">
            <v>210066</v>
          </cell>
          <cell r="B426" t="str">
            <v>مروه احمد</v>
          </cell>
          <cell r="C426" t="str">
            <v>احمد</v>
          </cell>
          <cell r="D426" t="str">
            <v>هاجر</v>
          </cell>
          <cell r="E426" t="str">
            <v>س4</v>
          </cell>
        </row>
        <row r="427">
          <cell r="A427">
            <v>210069</v>
          </cell>
          <cell r="B427" t="str">
            <v>مريم عابوره</v>
          </cell>
          <cell r="C427" t="str">
            <v>تيسير</v>
          </cell>
          <cell r="D427" t="str">
            <v>امان البيروتي</v>
          </cell>
          <cell r="E427" t="str">
            <v>س4</v>
          </cell>
        </row>
        <row r="428">
          <cell r="A428">
            <v>210073</v>
          </cell>
          <cell r="B428" t="str">
            <v>معاذ البكر</v>
          </cell>
          <cell r="C428" t="str">
            <v>انور</v>
          </cell>
          <cell r="D428" t="str">
            <v>خيريه</v>
          </cell>
          <cell r="E428" t="str">
            <v>س3</v>
          </cell>
        </row>
        <row r="429">
          <cell r="A429">
            <v>210077</v>
          </cell>
          <cell r="B429" t="str">
            <v>معن سيف الدين</v>
          </cell>
          <cell r="C429" t="str">
            <v>حسين</v>
          </cell>
          <cell r="D429" t="str">
            <v>سوسن</v>
          </cell>
          <cell r="E429" t="str">
            <v>س3</v>
          </cell>
        </row>
        <row r="430">
          <cell r="A430">
            <v>210081</v>
          </cell>
          <cell r="B430" t="str">
            <v>ملك الشنواني</v>
          </cell>
          <cell r="C430" t="str">
            <v>محمد عدنان</v>
          </cell>
          <cell r="D430" t="str">
            <v>هدى</v>
          </cell>
          <cell r="E430" t="str">
            <v>س4ح</v>
          </cell>
        </row>
        <row r="431">
          <cell r="A431">
            <v>210086</v>
          </cell>
          <cell r="B431" t="str">
            <v>منى الحلاق</v>
          </cell>
          <cell r="C431" t="str">
            <v>انطون</v>
          </cell>
          <cell r="D431" t="str">
            <v>نعيمه</v>
          </cell>
          <cell r="E431" t="str">
            <v>س4ح</v>
          </cell>
        </row>
        <row r="432">
          <cell r="A432">
            <v>210089</v>
          </cell>
          <cell r="B432" t="str">
            <v>منى عباس</v>
          </cell>
          <cell r="C432" t="str">
            <v>محمد</v>
          </cell>
          <cell r="D432" t="str">
            <v>فاطمه</v>
          </cell>
          <cell r="E432" t="str">
            <v>س4</v>
          </cell>
        </row>
        <row r="433">
          <cell r="A433">
            <v>210094</v>
          </cell>
          <cell r="B433" t="str">
            <v>مي الاعور</v>
          </cell>
          <cell r="C433" t="str">
            <v>بسام</v>
          </cell>
          <cell r="D433" t="str">
            <v>ناديه</v>
          </cell>
          <cell r="E433" t="str">
            <v>س3</v>
          </cell>
        </row>
        <row r="434">
          <cell r="A434">
            <v>210100</v>
          </cell>
          <cell r="B434" t="str">
            <v>نادر فرحه</v>
          </cell>
          <cell r="C434" t="str">
            <v>بشاره</v>
          </cell>
          <cell r="D434" t="str">
            <v>فاطمه</v>
          </cell>
          <cell r="E434" t="str">
            <v>س4</v>
          </cell>
        </row>
        <row r="435">
          <cell r="A435">
            <v>210117</v>
          </cell>
          <cell r="B435" t="str">
            <v>نهله طويل</v>
          </cell>
          <cell r="C435" t="str">
            <v>هيثم</v>
          </cell>
          <cell r="D435" t="str">
            <v>سلوى</v>
          </cell>
          <cell r="E435" t="str">
            <v>س2</v>
          </cell>
        </row>
        <row r="436">
          <cell r="A436">
            <v>210125</v>
          </cell>
          <cell r="B436" t="str">
            <v>نور معروف</v>
          </cell>
          <cell r="C436" t="str">
            <v>ابراهيم</v>
          </cell>
          <cell r="D436" t="str">
            <v>سوسن</v>
          </cell>
          <cell r="E436" t="str">
            <v>س3</v>
          </cell>
        </row>
        <row r="437">
          <cell r="A437">
            <v>210126</v>
          </cell>
          <cell r="B437" t="str">
            <v>نورس المصطفى</v>
          </cell>
          <cell r="C437" t="str">
            <v>باسل</v>
          </cell>
          <cell r="D437" t="str">
            <v>زينب</v>
          </cell>
          <cell r="E437" t="str">
            <v>س1</v>
          </cell>
        </row>
        <row r="438">
          <cell r="A438">
            <v>210129</v>
          </cell>
          <cell r="B438" t="str">
            <v>نوفل حسين</v>
          </cell>
          <cell r="C438" t="str">
            <v>غازي</v>
          </cell>
          <cell r="D438" t="str">
            <v>مريم</v>
          </cell>
          <cell r="E438" t="str">
            <v>س4</v>
          </cell>
        </row>
        <row r="439">
          <cell r="A439">
            <v>210156</v>
          </cell>
          <cell r="B439" t="str">
            <v>وسيم السخله</v>
          </cell>
          <cell r="C439" t="str">
            <v>اكرم</v>
          </cell>
          <cell r="D439" t="str">
            <v>اعتدال</v>
          </cell>
          <cell r="E439" t="str">
            <v>س4</v>
          </cell>
        </row>
        <row r="440">
          <cell r="A440">
            <v>210157</v>
          </cell>
          <cell r="B440" t="str">
            <v>وسيم حمدان</v>
          </cell>
          <cell r="C440" t="str">
            <v>سعيد</v>
          </cell>
          <cell r="D440" t="str">
            <v>سناء</v>
          </cell>
          <cell r="E440" t="str">
            <v>س3</v>
          </cell>
        </row>
        <row r="441">
          <cell r="A441">
            <v>210164</v>
          </cell>
          <cell r="B441" t="str">
            <v>يارا اسماعيل</v>
          </cell>
          <cell r="C441" t="str">
            <v>عبد القادر</v>
          </cell>
          <cell r="D441" t="str">
            <v>منى</v>
          </cell>
          <cell r="E441" t="str">
            <v>س2</v>
          </cell>
        </row>
        <row r="442">
          <cell r="A442">
            <v>210169</v>
          </cell>
          <cell r="B442" t="str">
            <v>ياسمين الظاهر</v>
          </cell>
          <cell r="C442" t="str">
            <v>محمد</v>
          </cell>
          <cell r="D442" t="str">
            <v>حسنه</v>
          </cell>
          <cell r="E442" t="str">
            <v>س1</v>
          </cell>
        </row>
        <row r="443">
          <cell r="A443">
            <v>210173</v>
          </cell>
          <cell r="B443" t="str">
            <v>يزيد دعمش</v>
          </cell>
          <cell r="C443" t="str">
            <v>زاهد</v>
          </cell>
          <cell r="D443" t="str">
            <v>باسمه</v>
          </cell>
          <cell r="E443" t="str">
            <v>س4</v>
          </cell>
        </row>
        <row r="444">
          <cell r="A444">
            <v>210174</v>
          </cell>
          <cell r="B444" t="str">
            <v>يمان حموده</v>
          </cell>
          <cell r="C444" t="str">
            <v>مخلص</v>
          </cell>
          <cell r="D444" t="str">
            <v>لينا</v>
          </cell>
          <cell r="E444" t="str">
            <v>س3</v>
          </cell>
        </row>
        <row r="445">
          <cell r="A445">
            <v>210196</v>
          </cell>
          <cell r="B445" t="str">
            <v>احمد السليم</v>
          </cell>
          <cell r="C445" t="str">
            <v>محمود</v>
          </cell>
          <cell r="D445" t="str">
            <v>ركوه</v>
          </cell>
          <cell r="E445" t="str">
            <v>س1</v>
          </cell>
        </row>
        <row r="446">
          <cell r="A446">
            <v>210200</v>
          </cell>
          <cell r="B446" t="str">
            <v>احمد جعفر</v>
          </cell>
          <cell r="C446" t="str">
            <v>محمد بشار</v>
          </cell>
          <cell r="D446" t="str">
            <v>قمر</v>
          </cell>
          <cell r="E446" t="str">
            <v>س3</v>
          </cell>
        </row>
        <row r="447">
          <cell r="A447">
            <v>210203</v>
          </cell>
          <cell r="B447" t="str">
            <v>احمد زملوط</v>
          </cell>
          <cell r="C447" t="str">
            <v>غسان</v>
          </cell>
          <cell r="D447" t="str">
            <v>عبير</v>
          </cell>
          <cell r="E447" t="str">
            <v>س4</v>
          </cell>
        </row>
        <row r="448">
          <cell r="A448">
            <v>210206</v>
          </cell>
          <cell r="B448" t="str">
            <v>احمد غانم</v>
          </cell>
          <cell r="C448" t="str">
            <v>حامد</v>
          </cell>
          <cell r="D448" t="str">
            <v>عدله</v>
          </cell>
          <cell r="E448" t="str">
            <v>س3</v>
          </cell>
        </row>
        <row r="449">
          <cell r="A449">
            <v>210209</v>
          </cell>
          <cell r="B449" t="str">
            <v>ارام سلهب</v>
          </cell>
          <cell r="C449" t="str">
            <v>سمير</v>
          </cell>
          <cell r="D449" t="str">
            <v>منى</v>
          </cell>
          <cell r="E449" t="str">
            <v>س2</v>
          </cell>
        </row>
        <row r="450">
          <cell r="A450">
            <v>210212</v>
          </cell>
          <cell r="B450" t="str">
            <v>اريج مشرقي</v>
          </cell>
          <cell r="C450" t="str">
            <v>محمد</v>
          </cell>
          <cell r="D450" t="str">
            <v>امل</v>
          </cell>
          <cell r="E450" t="str">
            <v>س4</v>
          </cell>
        </row>
        <row r="451">
          <cell r="A451">
            <v>210214</v>
          </cell>
          <cell r="B451" t="str">
            <v>ازدهار ورده</v>
          </cell>
          <cell r="C451" t="str">
            <v>يوسف</v>
          </cell>
          <cell r="D451" t="str">
            <v>فردوس</v>
          </cell>
          <cell r="E451" t="str">
            <v>س1</v>
          </cell>
        </row>
        <row r="452">
          <cell r="A452">
            <v>210218</v>
          </cell>
          <cell r="B452" t="str">
            <v>اسراء باكير</v>
          </cell>
          <cell r="C452" t="str">
            <v>باكير</v>
          </cell>
          <cell r="D452" t="str">
            <v>عبير</v>
          </cell>
          <cell r="E452" t="str">
            <v>س4</v>
          </cell>
        </row>
        <row r="453">
          <cell r="A453">
            <v>210223</v>
          </cell>
          <cell r="B453" t="str">
            <v>الاء الخضر</v>
          </cell>
          <cell r="C453" t="str">
            <v>عايد</v>
          </cell>
          <cell r="D453" t="str">
            <v/>
          </cell>
          <cell r="E453" t="str">
            <v>س1</v>
          </cell>
        </row>
        <row r="454">
          <cell r="A454">
            <v>210233</v>
          </cell>
          <cell r="B454" t="str">
            <v>اماني كرو</v>
          </cell>
          <cell r="C454" t="str">
            <v>علي</v>
          </cell>
          <cell r="D454" t="str">
            <v>بشيره</v>
          </cell>
          <cell r="E454" t="str">
            <v>س4</v>
          </cell>
        </row>
        <row r="455">
          <cell r="A455">
            <v>210235</v>
          </cell>
          <cell r="B455" t="str">
            <v>امجد محاسن</v>
          </cell>
          <cell r="C455" t="str">
            <v>نصر</v>
          </cell>
          <cell r="D455" t="str">
            <v>مدينه</v>
          </cell>
          <cell r="E455" t="str">
            <v>س3ح</v>
          </cell>
        </row>
        <row r="456">
          <cell r="A456">
            <v>210239</v>
          </cell>
          <cell r="B456" t="str">
            <v>اميمه الجنادي</v>
          </cell>
          <cell r="C456" t="str">
            <v>محمد</v>
          </cell>
          <cell r="D456" t="str">
            <v>فضه</v>
          </cell>
          <cell r="E456" t="str">
            <v>س3</v>
          </cell>
        </row>
        <row r="457">
          <cell r="A457">
            <v>210242</v>
          </cell>
          <cell r="B457" t="str">
            <v>ايمان يوسف</v>
          </cell>
          <cell r="C457" t="str">
            <v>محمد</v>
          </cell>
          <cell r="D457" t="str">
            <v>حميده</v>
          </cell>
          <cell r="E457" t="str">
            <v>س4</v>
          </cell>
        </row>
        <row r="458">
          <cell r="A458">
            <v>210244</v>
          </cell>
          <cell r="B458" t="str">
            <v>ايناس سلوم</v>
          </cell>
          <cell r="C458" t="str">
            <v>فيصل</v>
          </cell>
          <cell r="D458" t="str">
            <v>حبوب</v>
          </cell>
          <cell r="E458" t="str">
            <v>س1</v>
          </cell>
        </row>
        <row r="459">
          <cell r="A459">
            <v>210245</v>
          </cell>
          <cell r="B459" t="str">
            <v>ايهاب مزهر</v>
          </cell>
          <cell r="C459" t="str">
            <v>حسن</v>
          </cell>
          <cell r="D459" t="str">
            <v>هيام</v>
          </cell>
          <cell r="E459" t="str">
            <v>س3</v>
          </cell>
        </row>
        <row r="460">
          <cell r="A460">
            <v>210249</v>
          </cell>
          <cell r="B460" t="str">
            <v>باسل المحمود</v>
          </cell>
          <cell r="C460" t="str">
            <v>سالم</v>
          </cell>
          <cell r="D460" t="str">
            <v>فوزيه</v>
          </cell>
          <cell r="E460" t="str">
            <v>س4</v>
          </cell>
        </row>
        <row r="461">
          <cell r="A461">
            <v>210256</v>
          </cell>
          <cell r="B461" t="str">
            <v>بدور السوسي</v>
          </cell>
          <cell r="C461" t="str">
            <v>صالح</v>
          </cell>
          <cell r="D461" t="str">
            <v>حياه</v>
          </cell>
          <cell r="E461" t="str">
            <v>س4</v>
          </cell>
        </row>
        <row r="462">
          <cell r="A462">
            <v>210258</v>
          </cell>
          <cell r="B462" t="str">
            <v>بسام دير قانوني</v>
          </cell>
          <cell r="C462" t="str">
            <v>عبده</v>
          </cell>
          <cell r="D462" t="str">
            <v>فاطمه</v>
          </cell>
          <cell r="E462" t="str">
            <v>س2</v>
          </cell>
        </row>
        <row r="463">
          <cell r="A463">
            <v>210262</v>
          </cell>
          <cell r="B463" t="str">
            <v>بلال الحسين</v>
          </cell>
          <cell r="C463" t="str">
            <v>محمد</v>
          </cell>
          <cell r="D463" t="str">
            <v>فنديه</v>
          </cell>
          <cell r="E463" t="str">
            <v>س2</v>
          </cell>
        </row>
        <row r="464">
          <cell r="A464">
            <v>210270</v>
          </cell>
          <cell r="B464" t="str">
            <v>تغريد الجلاد</v>
          </cell>
          <cell r="C464" t="str">
            <v>سامر</v>
          </cell>
          <cell r="D464" t="str">
            <v>مهى</v>
          </cell>
          <cell r="E464" t="str">
            <v>س4</v>
          </cell>
        </row>
        <row r="465">
          <cell r="A465">
            <v>210273</v>
          </cell>
          <cell r="B465" t="str">
            <v>تماره بسمه</v>
          </cell>
          <cell r="C465" t="str">
            <v>سهيل</v>
          </cell>
          <cell r="D465" t="str">
            <v>شريفه</v>
          </cell>
          <cell r="E465" t="str">
            <v>س4</v>
          </cell>
        </row>
        <row r="466">
          <cell r="A466">
            <v>210275</v>
          </cell>
          <cell r="B466" t="str">
            <v>ثائر لايقه</v>
          </cell>
          <cell r="C466" t="str">
            <v>عبد الكريم</v>
          </cell>
          <cell r="D466" t="str">
            <v>عواطف</v>
          </cell>
          <cell r="E466" t="str">
            <v>س3</v>
          </cell>
        </row>
        <row r="467">
          <cell r="A467">
            <v>210286</v>
          </cell>
          <cell r="B467" t="str">
            <v>جودي السكاف</v>
          </cell>
          <cell r="C467" t="str">
            <v>احمد</v>
          </cell>
          <cell r="D467" t="str">
            <v>رائده</v>
          </cell>
          <cell r="E467" t="str">
            <v>س2</v>
          </cell>
        </row>
        <row r="468">
          <cell r="A468">
            <v>210294</v>
          </cell>
          <cell r="B468" t="str">
            <v>حسن اسعد علي</v>
          </cell>
          <cell r="C468" t="str">
            <v>خضر</v>
          </cell>
          <cell r="D468" t="str">
            <v>رتيبه</v>
          </cell>
          <cell r="E468" t="str">
            <v>س1</v>
          </cell>
        </row>
        <row r="469">
          <cell r="A469">
            <v>210305</v>
          </cell>
          <cell r="B469" t="str">
            <v>خالد عبد الحق</v>
          </cell>
          <cell r="C469" t="str">
            <v>حسن</v>
          </cell>
          <cell r="D469" t="str">
            <v>فاطمه</v>
          </cell>
          <cell r="E469" t="str">
            <v>س2</v>
          </cell>
        </row>
        <row r="470">
          <cell r="A470">
            <v>210307</v>
          </cell>
          <cell r="B470" t="str">
            <v>خالد هنيدي</v>
          </cell>
          <cell r="C470" t="str">
            <v>نزيه</v>
          </cell>
          <cell r="D470" t="str">
            <v>زيده</v>
          </cell>
          <cell r="E470" t="str">
            <v>س1</v>
          </cell>
        </row>
        <row r="471">
          <cell r="A471">
            <v>210308</v>
          </cell>
          <cell r="B471" t="str">
            <v>خلف العيسى</v>
          </cell>
          <cell r="C471" t="str">
            <v>عبيد</v>
          </cell>
          <cell r="D471" t="str">
            <v>شمسه</v>
          </cell>
          <cell r="E471" t="str">
            <v>س3</v>
          </cell>
        </row>
        <row r="472">
          <cell r="A472">
            <v>210314</v>
          </cell>
          <cell r="B472" t="str">
            <v>دانا حميده</v>
          </cell>
          <cell r="C472" t="str">
            <v>رضوان</v>
          </cell>
          <cell r="D472" t="str">
            <v>فاطمه</v>
          </cell>
          <cell r="E472" t="str">
            <v>س4</v>
          </cell>
        </row>
        <row r="473">
          <cell r="A473">
            <v>210315</v>
          </cell>
          <cell r="B473" t="str">
            <v>دانا ميدع</v>
          </cell>
          <cell r="C473" t="str">
            <v>سليم</v>
          </cell>
          <cell r="D473" t="str">
            <v>كارمن</v>
          </cell>
          <cell r="E473" t="str">
            <v>س3</v>
          </cell>
        </row>
        <row r="474">
          <cell r="A474">
            <v>210334</v>
          </cell>
          <cell r="B474" t="str">
            <v>راما حتحوت</v>
          </cell>
          <cell r="C474" t="str">
            <v>فادي</v>
          </cell>
          <cell r="D474" t="str">
            <v>ريم</v>
          </cell>
          <cell r="E474" t="str">
            <v>س4</v>
          </cell>
        </row>
        <row r="475">
          <cell r="A475">
            <v>210335</v>
          </cell>
          <cell r="B475" t="str">
            <v>راما دللول</v>
          </cell>
          <cell r="C475" t="str">
            <v>محمد سليم</v>
          </cell>
          <cell r="D475" t="str">
            <v>ثناء</v>
          </cell>
          <cell r="E475" t="str">
            <v>س4</v>
          </cell>
        </row>
        <row r="476">
          <cell r="A476">
            <v>210337</v>
          </cell>
          <cell r="B476" t="str">
            <v>رامي حاج احمد</v>
          </cell>
          <cell r="C476" t="str">
            <v>عبد الرحمن</v>
          </cell>
          <cell r="D476" t="str">
            <v>امنه</v>
          </cell>
          <cell r="E476" t="str">
            <v>س1</v>
          </cell>
        </row>
        <row r="477">
          <cell r="A477">
            <v>210343</v>
          </cell>
          <cell r="B477" t="str">
            <v>رشا محمود</v>
          </cell>
          <cell r="C477" t="str">
            <v>محمد جمعه</v>
          </cell>
          <cell r="D477" t="str">
            <v>ايمان</v>
          </cell>
          <cell r="E477" t="str">
            <v>س2</v>
          </cell>
        </row>
        <row r="478">
          <cell r="A478">
            <v>210347</v>
          </cell>
          <cell r="B478" t="str">
            <v>رفاه الزهراء</v>
          </cell>
          <cell r="C478" t="str">
            <v>جمان</v>
          </cell>
          <cell r="D478" t="str">
            <v>رنا</v>
          </cell>
          <cell r="E478" t="str">
            <v>س4</v>
          </cell>
        </row>
        <row r="479">
          <cell r="A479">
            <v>210351</v>
          </cell>
          <cell r="B479" t="str">
            <v>رنا عامر</v>
          </cell>
          <cell r="C479" t="str">
            <v>عماد</v>
          </cell>
          <cell r="D479" t="str">
            <v>نجوى</v>
          </cell>
          <cell r="E479" t="str">
            <v>س4</v>
          </cell>
        </row>
        <row r="480">
          <cell r="A480">
            <v>210353</v>
          </cell>
          <cell r="B480" t="str">
            <v>رنوة دلعو</v>
          </cell>
          <cell r="C480" t="str">
            <v xml:space="preserve">محمد هيثم </v>
          </cell>
          <cell r="D480" t="str">
            <v>ابتسام</v>
          </cell>
          <cell r="E480" t="str">
            <v>س1</v>
          </cell>
        </row>
        <row r="481">
          <cell r="A481">
            <v>210354</v>
          </cell>
          <cell r="B481" t="str">
            <v>رنيم زيود</v>
          </cell>
          <cell r="C481" t="str">
            <v>منير</v>
          </cell>
          <cell r="D481" t="str">
            <v>قمر</v>
          </cell>
          <cell r="E481" t="str">
            <v>س1</v>
          </cell>
        </row>
        <row r="482">
          <cell r="A482">
            <v>210356</v>
          </cell>
          <cell r="B482" t="str">
            <v>رهام الحلبي الرباط</v>
          </cell>
          <cell r="C482" t="str">
            <v>محمد حسان</v>
          </cell>
          <cell r="D482" t="str">
            <v>ايمان</v>
          </cell>
          <cell r="E482" t="str">
            <v>س3</v>
          </cell>
        </row>
        <row r="483">
          <cell r="A483">
            <v>210358</v>
          </cell>
          <cell r="B483" t="str">
            <v>رهام محمود</v>
          </cell>
          <cell r="C483" t="str">
            <v>احمد</v>
          </cell>
          <cell r="D483" t="str">
            <v>كوكب</v>
          </cell>
          <cell r="E483" t="str">
            <v>س2</v>
          </cell>
        </row>
        <row r="484">
          <cell r="A484">
            <v>210362</v>
          </cell>
          <cell r="B484" t="str">
            <v>روشان بيان</v>
          </cell>
          <cell r="C484" t="str">
            <v>نايف</v>
          </cell>
          <cell r="D484" t="str">
            <v>فائده</v>
          </cell>
          <cell r="E484" t="str">
            <v>س3</v>
          </cell>
        </row>
        <row r="485">
          <cell r="A485">
            <v>210370</v>
          </cell>
          <cell r="B485" t="str">
            <v>ريما حلمي</v>
          </cell>
          <cell r="C485" t="str">
            <v>احمد</v>
          </cell>
          <cell r="D485" t="str">
            <v>غاليه</v>
          </cell>
          <cell r="E485" t="str">
            <v>س4</v>
          </cell>
        </row>
        <row r="486">
          <cell r="A486">
            <v>210373</v>
          </cell>
          <cell r="B486" t="str">
            <v>زياد ابو بكر</v>
          </cell>
          <cell r="C486" t="str">
            <v>عماد</v>
          </cell>
          <cell r="D486" t="str">
            <v>نبال</v>
          </cell>
          <cell r="E486" t="str">
            <v>س4</v>
          </cell>
        </row>
        <row r="487">
          <cell r="A487">
            <v>210378</v>
          </cell>
          <cell r="B487" t="str">
            <v>ساره الاركلي</v>
          </cell>
          <cell r="C487" t="str">
            <v>محمد حسان</v>
          </cell>
          <cell r="D487" t="str">
            <v>روعه</v>
          </cell>
          <cell r="E487" t="str">
            <v>س4</v>
          </cell>
        </row>
        <row r="488">
          <cell r="A488">
            <v>210379</v>
          </cell>
          <cell r="B488" t="str">
            <v>سامر حسنه</v>
          </cell>
          <cell r="C488" t="str">
            <v>حكمت</v>
          </cell>
          <cell r="D488" t="str">
            <v>ماريه</v>
          </cell>
          <cell r="E488" t="str">
            <v>س3</v>
          </cell>
        </row>
        <row r="489">
          <cell r="A489">
            <v>210381</v>
          </cell>
          <cell r="B489" t="str">
            <v>سامي الفواخيري</v>
          </cell>
          <cell r="C489" t="str">
            <v>فريد</v>
          </cell>
          <cell r="D489" t="str">
            <v>عروب</v>
          </cell>
          <cell r="E489" t="str">
            <v>س4</v>
          </cell>
        </row>
        <row r="490">
          <cell r="A490">
            <v>210383</v>
          </cell>
          <cell r="B490" t="str">
            <v>سبا سليمان</v>
          </cell>
          <cell r="C490" t="str">
            <v>محمد</v>
          </cell>
          <cell r="D490" t="str">
            <v>غصون</v>
          </cell>
          <cell r="E490" t="str">
            <v>س4</v>
          </cell>
        </row>
        <row r="491">
          <cell r="A491">
            <v>210390</v>
          </cell>
          <cell r="B491" t="str">
            <v>سمر عكو</v>
          </cell>
          <cell r="C491" t="str">
            <v>محمد</v>
          </cell>
          <cell r="D491" t="str">
            <v>زينب</v>
          </cell>
          <cell r="E491" t="str">
            <v>س4</v>
          </cell>
        </row>
        <row r="492">
          <cell r="A492">
            <v>210394</v>
          </cell>
          <cell r="B492" t="str">
            <v>سندس سليمان</v>
          </cell>
          <cell r="C492" t="str">
            <v>اصف</v>
          </cell>
          <cell r="D492" t="str">
            <v>مانويلا</v>
          </cell>
          <cell r="E492" t="str">
            <v>س3</v>
          </cell>
        </row>
        <row r="493">
          <cell r="A493">
            <v>210396</v>
          </cell>
          <cell r="B493" t="str">
            <v>سوزان السماعيل</v>
          </cell>
          <cell r="C493" t="str">
            <v>اسماعيل</v>
          </cell>
          <cell r="D493" t="str">
            <v>سلوى</v>
          </cell>
          <cell r="E493" t="str">
            <v>س2</v>
          </cell>
        </row>
        <row r="494">
          <cell r="A494">
            <v>210406</v>
          </cell>
          <cell r="B494" t="str">
            <v>شيماء شحاده</v>
          </cell>
          <cell r="C494" t="str">
            <v>مصطفى</v>
          </cell>
          <cell r="D494" t="str">
            <v>زينب</v>
          </cell>
          <cell r="E494" t="str">
            <v>س3</v>
          </cell>
        </row>
        <row r="495">
          <cell r="A495">
            <v>210409</v>
          </cell>
          <cell r="B495" t="str">
            <v>ضحى القرن</v>
          </cell>
          <cell r="C495" t="str">
            <v>احمد</v>
          </cell>
          <cell r="D495" t="str">
            <v>جومانه</v>
          </cell>
          <cell r="E495" t="str">
            <v>س3</v>
          </cell>
        </row>
        <row r="496">
          <cell r="A496">
            <v>210414</v>
          </cell>
          <cell r="B496" t="str">
            <v>عامر بسيكي</v>
          </cell>
          <cell r="C496" t="str">
            <v>عبدو</v>
          </cell>
          <cell r="D496" t="str">
            <v>خديجه</v>
          </cell>
          <cell r="E496" t="str">
            <v>س4</v>
          </cell>
        </row>
        <row r="497">
          <cell r="A497">
            <v>210416</v>
          </cell>
          <cell r="B497" t="str">
            <v>عبد الحميد محمد</v>
          </cell>
          <cell r="C497" t="str">
            <v>حمزه</v>
          </cell>
          <cell r="D497" t="str">
            <v>فاطمه</v>
          </cell>
          <cell r="E497" t="str">
            <v>س4</v>
          </cell>
        </row>
        <row r="498">
          <cell r="A498">
            <v>210420</v>
          </cell>
          <cell r="B498" t="str">
            <v>عبد الرحمن علوش</v>
          </cell>
          <cell r="C498" t="str">
            <v>محمود</v>
          </cell>
          <cell r="D498" t="str">
            <v>هدى</v>
          </cell>
          <cell r="E498" t="str">
            <v>س4</v>
          </cell>
        </row>
        <row r="499">
          <cell r="A499">
            <v>210426</v>
          </cell>
          <cell r="B499" t="str">
            <v>عبد الهادي حناوي</v>
          </cell>
          <cell r="C499" t="str">
            <v>محمد فواز</v>
          </cell>
          <cell r="D499" t="str">
            <v>سيما</v>
          </cell>
          <cell r="E499" t="str">
            <v>س3</v>
          </cell>
        </row>
        <row r="500">
          <cell r="A500">
            <v>210428</v>
          </cell>
          <cell r="B500" t="str">
            <v>عبير حسن</v>
          </cell>
          <cell r="C500" t="str">
            <v>علي</v>
          </cell>
          <cell r="D500" t="str">
            <v>ثلجه</v>
          </cell>
          <cell r="E500" t="str">
            <v>س1</v>
          </cell>
        </row>
        <row r="501">
          <cell r="A501">
            <v>210430</v>
          </cell>
          <cell r="B501" t="str">
            <v>عبير ونوس</v>
          </cell>
          <cell r="C501" t="str">
            <v xml:space="preserve">محمود </v>
          </cell>
          <cell r="D501" t="str">
            <v>غاده</v>
          </cell>
          <cell r="E501" t="str">
            <v>س2ح</v>
          </cell>
        </row>
        <row r="502">
          <cell r="A502">
            <v>210432</v>
          </cell>
          <cell r="B502" t="str">
            <v>عدي طري</v>
          </cell>
          <cell r="C502" t="str">
            <v>هشام</v>
          </cell>
          <cell r="D502" t="str">
            <v>سمر</v>
          </cell>
          <cell r="E502" t="str">
            <v>س4</v>
          </cell>
        </row>
        <row r="503">
          <cell r="A503">
            <v>210434</v>
          </cell>
          <cell r="B503" t="str">
            <v>عذاب علي</v>
          </cell>
          <cell r="C503" t="str">
            <v>محمد</v>
          </cell>
          <cell r="D503" t="str">
            <v>بحريه</v>
          </cell>
          <cell r="E503" t="str">
            <v>س4</v>
          </cell>
        </row>
        <row r="504">
          <cell r="A504">
            <v>210456</v>
          </cell>
          <cell r="B504" t="str">
            <v>علياء قهوه جي</v>
          </cell>
          <cell r="C504" t="str">
            <v>فيصل</v>
          </cell>
          <cell r="D504" t="str">
            <v>رنا</v>
          </cell>
          <cell r="E504" t="str">
            <v>س4</v>
          </cell>
        </row>
        <row r="505">
          <cell r="A505">
            <v>210468</v>
          </cell>
          <cell r="B505" t="str">
            <v>عمر عبد الله</v>
          </cell>
          <cell r="C505" t="str">
            <v>محمد</v>
          </cell>
          <cell r="D505" t="str">
            <v>منيره</v>
          </cell>
          <cell r="E505" t="str">
            <v>س2</v>
          </cell>
        </row>
        <row r="506">
          <cell r="A506">
            <v>210478</v>
          </cell>
          <cell r="B506" t="str">
            <v>غفران العلي</v>
          </cell>
          <cell r="C506" t="str">
            <v>عارف</v>
          </cell>
          <cell r="D506" t="str">
            <v>حسنه</v>
          </cell>
          <cell r="E506" t="str">
            <v>س3</v>
          </cell>
        </row>
        <row r="507">
          <cell r="A507">
            <v>210479</v>
          </cell>
          <cell r="B507" t="str">
            <v>غنوه عمران</v>
          </cell>
          <cell r="C507" t="str">
            <v>علي</v>
          </cell>
          <cell r="D507" t="str">
            <v>سميره</v>
          </cell>
          <cell r="E507" t="str">
            <v>س4</v>
          </cell>
        </row>
        <row r="508">
          <cell r="A508">
            <v>210483</v>
          </cell>
          <cell r="B508" t="str">
            <v>فادي الحجه</v>
          </cell>
          <cell r="C508" t="str">
            <v>عمر</v>
          </cell>
          <cell r="D508" t="str">
            <v>عدويه</v>
          </cell>
          <cell r="E508" t="str">
            <v>س4</v>
          </cell>
        </row>
        <row r="509">
          <cell r="A509">
            <v>210493</v>
          </cell>
          <cell r="B509" t="str">
            <v>قصي التل</v>
          </cell>
          <cell r="C509" t="str">
            <v>كمال الدين</v>
          </cell>
          <cell r="D509" t="str">
            <v>لينه</v>
          </cell>
          <cell r="E509" t="str">
            <v>س4</v>
          </cell>
        </row>
        <row r="510">
          <cell r="A510">
            <v>210504</v>
          </cell>
          <cell r="B510" t="str">
            <v>كريستين الزيتون</v>
          </cell>
          <cell r="C510" t="str">
            <v>ميلاد</v>
          </cell>
          <cell r="D510" t="str">
            <v>كيتي</v>
          </cell>
          <cell r="E510" t="str">
            <v>س3</v>
          </cell>
        </row>
        <row r="511">
          <cell r="A511">
            <v>210518</v>
          </cell>
          <cell r="B511" t="str">
            <v>لبنى الحفار</v>
          </cell>
          <cell r="C511" t="str">
            <v>هيثم</v>
          </cell>
          <cell r="D511" t="str">
            <v>رنا</v>
          </cell>
          <cell r="E511" t="str">
            <v>س4</v>
          </cell>
        </row>
        <row r="512">
          <cell r="A512">
            <v>210520</v>
          </cell>
          <cell r="B512" t="str">
            <v>لجين سوسي</v>
          </cell>
          <cell r="C512" t="str">
            <v>عزت</v>
          </cell>
          <cell r="D512" t="str">
            <v>لطيفه</v>
          </cell>
          <cell r="E512" t="str">
            <v>س4</v>
          </cell>
        </row>
        <row r="513">
          <cell r="A513">
            <v>210521</v>
          </cell>
          <cell r="B513" t="str">
            <v>لجين قرنفله</v>
          </cell>
          <cell r="C513" t="str">
            <v>عبد الرحمن</v>
          </cell>
          <cell r="D513" t="str">
            <v>حسناء</v>
          </cell>
          <cell r="E513" t="str">
            <v>س3</v>
          </cell>
        </row>
        <row r="514">
          <cell r="A514">
            <v>210523</v>
          </cell>
          <cell r="B514" t="str">
            <v>لمعه محمود</v>
          </cell>
          <cell r="C514" t="str">
            <v>محمد</v>
          </cell>
          <cell r="D514" t="str">
            <v>التزام</v>
          </cell>
          <cell r="E514" t="str">
            <v>س2</v>
          </cell>
        </row>
        <row r="515">
          <cell r="A515">
            <v>210524</v>
          </cell>
          <cell r="B515" t="str">
            <v>لمى السلكه</v>
          </cell>
          <cell r="C515" t="str">
            <v>محمد اديب</v>
          </cell>
          <cell r="D515" t="str">
            <v>ندى</v>
          </cell>
          <cell r="E515" t="str">
            <v>س3</v>
          </cell>
        </row>
        <row r="516">
          <cell r="A516">
            <v>210526</v>
          </cell>
          <cell r="B516" t="str">
            <v>لوجين بلال</v>
          </cell>
          <cell r="C516" t="str">
            <v>حسن</v>
          </cell>
          <cell r="D516" t="str">
            <v>مجدلين</v>
          </cell>
          <cell r="E516" t="str">
            <v>س3ح</v>
          </cell>
        </row>
        <row r="517">
          <cell r="A517">
            <v>210529</v>
          </cell>
          <cell r="B517" t="str">
            <v>ليليان الناقولا اليوسف</v>
          </cell>
          <cell r="C517" t="str">
            <v>جورج</v>
          </cell>
          <cell r="D517" t="str">
            <v>منتهى</v>
          </cell>
          <cell r="E517" t="str">
            <v>س1</v>
          </cell>
        </row>
        <row r="518">
          <cell r="A518">
            <v>210531</v>
          </cell>
          <cell r="B518" t="str">
            <v>لينا الزرعي</v>
          </cell>
          <cell r="C518" t="str">
            <v>ياسين</v>
          </cell>
          <cell r="D518" t="str">
            <v>عبيده</v>
          </cell>
          <cell r="E518" t="str">
            <v>س4</v>
          </cell>
        </row>
        <row r="519">
          <cell r="A519">
            <v>210535</v>
          </cell>
          <cell r="B519" t="str">
            <v>مؤيد المصري</v>
          </cell>
          <cell r="C519" t="str">
            <v>وليد</v>
          </cell>
          <cell r="D519" t="str">
            <v>صباح</v>
          </cell>
          <cell r="E519" t="str">
            <v>س2</v>
          </cell>
        </row>
        <row r="520">
          <cell r="A520">
            <v>210540</v>
          </cell>
          <cell r="B520" t="str">
            <v>ماريا كرش</v>
          </cell>
          <cell r="C520" t="str">
            <v>شفيق</v>
          </cell>
          <cell r="D520" t="str">
            <v>نغم</v>
          </cell>
          <cell r="E520" t="str">
            <v>س1</v>
          </cell>
        </row>
        <row r="521">
          <cell r="A521">
            <v>210543</v>
          </cell>
          <cell r="B521" t="str">
            <v>مجد الجردي</v>
          </cell>
          <cell r="C521" t="str">
            <v>محمد</v>
          </cell>
          <cell r="D521" t="str">
            <v>نظيرة</v>
          </cell>
          <cell r="E521" t="str">
            <v>س1</v>
          </cell>
        </row>
        <row r="522">
          <cell r="A522">
            <v>210548</v>
          </cell>
          <cell r="B522" t="str">
            <v>مجد مشرقي</v>
          </cell>
          <cell r="C522" t="str">
            <v>محمد</v>
          </cell>
          <cell r="D522" t="str">
            <v>امل</v>
          </cell>
          <cell r="E522" t="str">
            <v>س4</v>
          </cell>
        </row>
        <row r="523">
          <cell r="A523">
            <v>210555</v>
          </cell>
          <cell r="B523" t="str">
            <v>محمد الطوالبة</v>
          </cell>
          <cell r="C523" t="str">
            <v>ياسر</v>
          </cell>
          <cell r="D523" t="str">
            <v>لطيفه</v>
          </cell>
          <cell r="E523" t="str">
            <v>س1</v>
          </cell>
        </row>
        <row r="524">
          <cell r="A524">
            <v>210578</v>
          </cell>
          <cell r="B524" t="str">
            <v>محمد عرابي</v>
          </cell>
          <cell r="C524" t="str">
            <v>مازن</v>
          </cell>
          <cell r="D524" t="str">
            <v>هبه</v>
          </cell>
          <cell r="E524" t="str">
            <v>س4</v>
          </cell>
        </row>
        <row r="525">
          <cell r="A525">
            <v>210590</v>
          </cell>
          <cell r="B525" t="str">
            <v>محمد محمد</v>
          </cell>
          <cell r="C525" t="str">
            <v>ممدوح</v>
          </cell>
          <cell r="D525" t="str">
            <v>زهره</v>
          </cell>
          <cell r="E525" t="str">
            <v>س4</v>
          </cell>
        </row>
        <row r="526">
          <cell r="A526">
            <v>210595</v>
          </cell>
          <cell r="B526" t="str">
            <v>محمد هشام برهاني</v>
          </cell>
          <cell r="C526" t="str">
            <v>محمد ياسر</v>
          </cell>
          <cell r="D526" t="str">
            <v>عبير</v>
          </cell>
          <cell r="E526" t="str">
            <v>س2</v>
          </cell>
        </row>
        <row r="527">
          <cell r="A527">
            <v>210599</v>
          </cell>
          <cell r="B527" t="str">
            <v>محمود السودي</v>
          </cell>
          <cell r="C527" t="str">
            <v>احمد</v>
          </cell>
          <cell r="D527" t="str">
            <v>خضره</v>
          </cell>
          <cell r="E527" t="str">
            <v>س4</v>
          </cell>
        </row>
        <row r="528">
          <cell r="A528">
            <v>210601</v>
          </cell>
          <cell r="B528" t="str">
            <v>محمود المصري</v>
          </cell>
          <cell r="C528" t="str">
            <v>هاني</v>
          </cell>
          <cell r="D528" t="str">
            <v>حسن</v>
          </cell>
          <cell r="E528" t="str">
            <v>س1</v>
          </cell>
        </row>
        <row r="529">
          <cell r="A529">
            <v>210607</v>
          </cell>
          <cell r="B529" t="str">
            <v>مرح شاهين</v>
          </cell>
          <cell r="C529" t="str">
            <v>موسى</v>
          </cell>
          <cell r="D529" t="str">
            <v>رانيا</v>
          </cell>
          <cell r="E529" t="str">
            <v>س4</v>
          </cell>
        </row>
        <row r="530">
          <cell r="A530">
            <v>210608</v>
          </cell>
          <cell r="B530" t="str">
            <v>مرح محرز</v>
          </cell>
          <cell r="C530" t="str">
            <v>هيثم</v>
          </cell>
          <cell r="D530" t="str">
            <v>هيام</v>
          </cell>
          <cell r="E530" t="str">
            <v>س3</v>
          </cell>
        </row>
        <row r="531">
          <cell r="A531">
            <v>210609</v>
          </cell>
          <cell r="B531" t="str">
            <v>مرهف الشاعر</v>
          </cell>
          <cell r="C531" t="str">
            <v>فوزات</v>
          </cell>
          <cell r="D531" t="str">
            <v>شعاع ابو عمار</v>
          </cell>
          <cell r="E531" t="str">
            <v>س1</v>
          </cell>
        </row>
        <row r="532">
          <cell r="A532">
            <v>210615</v>
          </cell>
          <cell r="B532" t="str">
            <v>مصطفى بري</v>
          </cell>
          <cell r="C532" t="str">
            <v>جميل</v>
          </cell>
          <cell r="D532" t="str">
            <v>ناريمان</v>
          </cell>
          <cell r="E532" t="str">
            <v>س4</v>
          </cell>
        </row>
        <row r="533">
          <cell r="A533">
            <v>210624</v>
          </cell>
          <cell r="B533" t="str">
            <v>مناف شحاده</v>
          </cell>
          <cell r="C533" t="str">
            <v>علي</v>
          </cell>
          <cell r="D533" t="str">
            <v>نجاح</v>
          </cell>
          <cell r="E533" t="str">
            <v>س2</v>
          </cell>
        </row>
        <row r="534">
          <cell r="A534">
            <v>210631</v>
          </cell>
          <cell r="B534" t="str">
            <v>مهران حاج عيسى</v>
          </cell>
          <cell r="C534" t="str">
            <v>محمد</v>
          </cell>
          <cell r="D534" t="str">
            <v>فاتنه</v>
          </cell>
          <cell r="E534" t="str">
            <v>س3</v>
          </cell>
        </row>
        <row r="535">
          <cell r="A535">
            <v>210634</v>
          </cell>
          <cell r="B535" t="str">
            <v>مهند علي</v>
          </cell>
          <cell r="C535" t="str">
            <v>عبد الغني</v>
          </cell>
          <cell r="D535" t="str">
            <v>طلعت</v>
          </cell>
          <cell r="E535" t="str">
            <v>س4</v>
          </cell>
        </row>
        <row r="536">
          <cell r="A536">
            <v>210644</v>
          </cell>
          <cell r="B536" t="str">
            <v>ميلاد ابو سليم</v>
          </cell>
          <cell r="C536" t="str">
            <v>نضال</v>
          </cell>
          <cell r="D536" t="str">
            <v>هيفاء</v>
          </cell>
          <cell r="E536" t="str">
            <v>س4</v>
          </cell>
        </row>
        <row r="537">
          <cell r="A537">
            <v>210645</v>
          </cell>
          <cell r="B537" t="str">
            <v>ميناس صقر</v>
          </cell>
          <cell r="C537" t="str">
            <v>مجيب</v>
          </cell>
          <cell r="D537" t="str">
            <v>صالحه</v>
          </cell>
          <cell r="E537" t="str">
            <v>س2</v>
          </cell>
        </row>
        <row r="538">
          <cell r="A538">
            <v>210660</v>
          </cell>
          <cell r="B538" t="str">
            <v>نسيم عمران</v>
          </cell>
          <cell r="C538" t="str">
            <v>علي</v>
          </cell>
          <cell r="D538" t="str">
            <v>فتحيه</v>
          </cell>
          <cell r="E538" t="str">
            <v>س4</v>
          </cell>
        </row>
        <row r="539">
          <cell r="A539">
            <v>210664</v>
          </cell>
          <cell r="B539" t="str">
            <v>نغم صالحه</v>
          </cell>
          <cell r="C539" t="str">
            <v>عبد الرزاق</v>
          </cell>
          <cell r="D539" t="str">
            <v>مؤمنه</v>
          </cell>
          <cell r="E539" t="str">
            <v>س3</v>
          </cell>
        </row>
        <row r="540">
          <cell r="A540">
            <v>210668</v>
          </cell>
          <cell r="B540" t="str">
            <v>نور الحيدر</v>
          </cell>
          <cell r="C540" t="str">
            <v>محمد</v>
          </cell>
          <cell r="D540" t="str">
            <v>فاديا</v>
          </cell>
          <cell r="E540" t="str">
            <v>س1</v>
          </cell>
        </row>
        <row r="541">
          <cell r="A541">
            <v>210671</v>
          </cell>
          <cell r="B541" t="str">
            <v>نور دغمش</v>
          </cell>
          <cell r="C541" t="str">
            <v>جميل</v>
          </cell>
          <cell r="D541" t="str">
            <v>ملك</v>
          </cell>
          <cell r="E541" t="str">
            <v>س3</v>
          </cell>
        </row>
        <row r="542">
          <cell r="A542">
            <v>210672</v>
          </cell>
          <cell r="B542" t="str">
            <v>نور شام عبد الرحمن</v>
          </cell>
          <cell r="C542" t="str">
            <v>محمود</v>
          </cell>
          <cell r="D542" t="str">
            <v>غزاله</v>
          </cell>
          <cell r="E542" t="str">
            <v>س4</v>
          </cell>
        </row>
        <row r="543">
          <cell r="A543">
            <v>210693</v>
          </cell>
          <cell r="B543" t="str">
            <v>هدايا الكردي</v>
          </cell>
          <cell r="C543" t="str">
            <v>محمد حبيب</v>
          </cell>
          <cell r="D543" t="str">
            <v>لينا</v>
          </cell>
          <cell r="E543" t="str">
            <v>س1</v>
          </cell>
        </row>
        <row r="544">
          <cell r="A544">
            <v>210694</v>
          </cell>
          <cell r="B544" t="str">
            <v>هزار مسعود</v>
          </cell>
          <cell r="C544" t="str">
            <v>سمير</v>
          </cell>
          <cell r="D544" t="str">
            <v>مديحه</v>
          </cell>
          <cell r="E544" t="str">
            <v>س3</v>
          </cell>
        </row>
        <row r="545">
          <cell r="A545">
            <v>210696</v>
          </cell>
          <cell r="B545" t="str">
            <v>هلا نصار</v>
          </cell>
          <cell r="C545" t="str">
            <v>منصور</v>
          </cell>
          <cell r="D545" t="str">
            <v>هيام</v>
          </cell>
          <cell r="E545" t="str">
            <v>س3</v>
          </cell>
        </row>
        <row r="546">
          <cell r="A546">
            <v>210697</v>
          </cell>
          <cell r="B546" t="str">
            <v>همام الاسدي</v>
          </cell>
          <cell r="C546" t="str">
            <v>محمد</v>
          </cell>
          <cell r="D546" t="str">
            <v>رنا</v>
          </cell>
          <cell r="E546" t="str">
            <v>س3</v>
          </cell>
        </row>
        <row r="547">
          <cell r="A547">
            <v>210708</v>
          </cell>
          <cell r="B547" t="str">
            <v>وئام ضاوي</v>
          </cell>
          <cell r="C547" t="str">
            <v>خالد</v>
          </cell>
          <cell r="D547" t="str">
            <v>مها</v>
          </cell>
          <cell r="E547" t="str">
            <v>س3</v>
          </cell>
        </row>
        <row r="548">
          <cell r="A548">
            <v>210716</v>
          </cell>
          <cell r="B548" t="str">
            <v>ولاء عربي</v>
          </cell>
          <cell r="C548" t="str">
            <v>غسان</v>
          </cell>
          <cell r="D548" t="str">
            <v>منى</v>
          </cell>
          <cell r="E548" t="str">
            <v>س2</v>
          </cell>
        </row>
        <row r="549">
          <cell r="A549">
            <v>210717</v>
          </cell>
          <cell r="B549" t="str">
            <v>ولاء عرقسوسي</v>
          </cell>
          <cell r="C549" t="str">
            <v>عبد الرحمن</v>
          </cell>
          <cell r="D549" t="str">
            <v>فائزه</v>
          </cell>
          <cell r="E549" t="str">
            <v>س4</v>
          </cell>
        </row>
        <row r="550">
          <cell r="A550">
            <v>210721</v>
          </cell>
          <cell r="B550" t="str">
            <v>يارا ابراهيم</v>
          </cell>
          <cell r="C550" t="str">
            <v>علي</v>
          </cell>
          <cell r="D550" t="str">
            <v>هناء</v>
          </cell>
          <cell r="E550" t="str">
            <v>س1</v>
          </cell>
        </row>
        <row r="551">
          <cell r="A551">
            <v>210737</v>
          </cell>
          <cell r="B551" t="str">
            <v>يولا الحسين</v>
          </cell>
          <cell r="C551" t="str">
            <v>احمد</v>
          </cell>
          <cell r="D551" t="str">
            <v>وفاء الابراهيم</v>
          </cell>
          <cell r="E551" t="str">
            <v>س4</v>
          </cell>
        </row>
        <row r="552">
          <cell r="A552">
            <v>210747</v>
          </cell>
          <cell r="B552" t="str">
            <v>يامن القيروط</v>
          </cell>
          <cell r="C552" t="str">
            <v>خالد</v>
          </cell>
          <cell r="D552" t="str">
            <v>فلك</v>
          </cell>
          <cell r="E552" t="str">
            <v>س4</v>
          </cell>
        </row>
        <row r="553">
          <cell r="A553">
            <v>210753</v>
          </cell>
          <cell r="B553" t="str">
            <v>دعاء عيسى</v>
          </cell>
          <cell r="C553" t="str">
            <v>بخيت</v>
          </cell>
          <cell r="D553" t="str">
            <v>فتحيه</v>
          </cell>
          <cell r="E553" t="str">
            <v>س3</v>
          </cell>
        </row>
        <row r="554">
          <cell r="A554">
            <v>210757</v>
          </cell>
          <cell r="B554" t="str">
            <v>ابراهيم البقاعي</v>
          </cell>
          <cell r="C554" t="str">
            <v>محمود</v>
          </cell>
          <cell r="D554" t="str">
            <v>امنه</v>
          </cell>
          <cell r="E554" t="str">
            <v>س1</v>
          </cell>
        </row>
        <row r="555">
          <cell r="A555">
            <v>210765</v>
          </cell>
          <cell r="B555" t="str">
            <v>احمد العبود</v>
          </cell>
          <cell r="C555" t="str">
            <v>عبد الكريم</v>
          </cell>
          <cell r="D555" t="str">
            <v>زهره</v>
          </cell>
          <cell r="E555" t="str">
            <v>س4</v>
          </cell>
        </row>
        <row r="556">
          <cell r="A556">
            <v>210770</v>
          </cell>
          <cell r="B556" t="str">
            <v>احمد الونوس</v>
          </cell>
          <cell r="C556" t="str">
            <v>محمد</v>
          </cell>
          <cell r="D556" t="str">
            <v>وفاء</v>
          </cell>
          <cell r="E556" t="str">
            <v>س1</v>
          </cell>
        </row>
        <row r="557">
          <cell r="A557">
            <v>210774</v>
          </cell>
          <cell r="B557" t="str">
            <v>احمد زعتريه</v>
          </cell>
          <cell r="C557" t="str">
            <v>محمد سمير</v>
          </cell>
          <cell r="D557" t="str">
            <v>ملك</v>
          </cell>
          <cell r="E557" t="str">
            <v>س2</v>
          </cell>
        </row>
        <row r="558">
          <cell r="A558">
            <v>210795</v>
          </cell>
          <cell r="B558" t="str">
            <v>اسراء الشهاب</v>
          </cell>
          <cell r="C558" t="str">
            <v>علي</v>
          </cell>
          <cell r="D558" t="str">
            <v>نور الصباح</v>
          </cell>
          <cell r="E558" t="str">
            <v>س2</v>
          </cell>
        </row>
        <row r="559">
          <cell r="A559">
            <v>210799</v>
          </cell>
          <cell r="B559" t="str">
            <v>اسماء فريجه</v>
          </cell>
          <cell r="C559" t="str">
            <v>هيثم</v>
          </cell>
          <cell r="D559" t="str">
            <v>رويده</v>
          </cell>
          <cell r="E559" t="str">
            <v>س2</v>
          </cell>
        </row>
        <row r="560">
          <cell r="A560">
            <v>210800</v>
          </cell>
          <cell r="B560" t="str">
            <v>اسماعيل طالب</v>
          </cell>
          <cell r="C560" t="str">
            <v>حاتم</v>
          </cell>
          <cell r="D560" t="str">
            <v>فاطمه</v>
          </cell>
          <cell r="E560" t="str">
            <v>س2</v>
          </cell>
        </row>
        <row r="561">
          <cell r="A561">
            <v>210803</v>
          </cell>
          <cell r="B561" t="str">
            <v>الاء الكردي</v>
          </cell>
          <cell r="C561" t="str">
            <v>عبد الغني</v>
          </cell>
          <cell r="D561" t="str">
            <v>منى</v>
          </cell>
          <cell r="E561" t="str">
            <v>س4</v>
          </cell>
        </row>
        <row r="562">
          <cell r="A562">
            <v>210821</v>
          </cell>
          <cell r="B562" t="str">
            <v>ايباء حسن</v>
          </cell>
          <cell r="C562" t="str">
            <v>شعبان</v>
          </cell>
          <cell r="D562" t="str">
            <v>فهيده</v>
          </cell>
          <cell r="E562" t="str">
            <v>س4</v>
          </cell>
        </row>
        <row r="563">
          <cell r="A563">
            <v>210822</v>
          </cell>
          <cell r="B563" t="str">
            <v>ايه البحره</v>
          </cell>
          <cell r="C563" t="str">
            <v>غانم</v>
          </cell>
          <cell r="D563" t="str">
            <v>لينا</v>
          </cell>
          <cell r="E563" t="str">
            <v>س4</v>
          </cell>
        </row>
        <row r="564">
          <cell r="A564">
            <v>210826</v>
          </cell>
          <cell r="B564" t="str">
            <v>ايملي مقبعه</v>
          </cell>
          <cell r="C564" t="str">
            <v>جورج</v>
          </cell>
          <cell r="D564" t="str">
            <v>جميله</v>
          </cell>
          <cell r="E564" t="str">
            <v>س3</v>
          </cell>
        </row>
        <row r="565">
          <cell r="A565">
            <v>210827</v>
          </cell>
          <cell r="B565" t="str">
            <v>ايمن القضماني</v>
          </cell>
          <cell r="C565" t="str">
            <v>توفيق</v>
          </cell>
          <cell r="D565" t="str">
            <v>فيزه</v>
          </cell>
          <cell r="E565" t="str">
            <v>س2</v>
          </cell>
        </row>
        <row r="566">
          <cell r="A566">
            <v>210837</v>
          </cell>
          <cell r="B566" t="str">
            <v>باسل بلبيسي</v>
          </cell>
          <cell r="C566" t="str">
            <v>منتصر</v>
          </cell>
          <cell r="D566" t="str">
            <v>غدير</v>
          </cell>
          <cell r="E566" t="str">
            <v>س4</v>
          </cell>
        </row>
        <row r="567">
          <cell r="A567">
            <v>210841</v>
          </cell>
          <cell r="B567" t="str">
            <v>بتول الارمنازي</v>
          </cell>
          <cell r="C567" t="str">
            <v>عبد الرزاق</v>
          </cell>
          <cell r="D567" t="str">
            <v>مها</v>
          </cell>
          <cell r="E567" t="str">
            <v>س1</v>
          </cell>
        </row>
        <row r="568">
          <cell r="A568">
            <v>210845</v>
          </cell>
          <cell r="B568" t="str">
            <v>بتول علي</v>
          </cell>
          <cell r="C568" t="str">
            <v>علي</v>
          </cell>
          <cell r="D568" t="str">
            <v>لميس</v>
          </cell>
          <cell r="E568" t="str">
            <v>س3</v>
          </cell>
        </row>
        <row r="569">
          <cell r="A569">
            <v>210847</v>
          </cell>
          <cell r="B569" t="str">
            <v>براءه الشاوي</v>
          </cell>
          <cell r="C569" t="str">
            <v>طلال</v>
          </cell>
          <cell r="D569" t="str">
            <v>منال</v>
          </cell>
          <cell r="E569" t="str">
            <v>س4</v>
          </cell>
        </row>
        <row r="570">
          <cell r="A570">
            <v>210850</v>
          </cell>
          <cell r="B570" t="str">
            <v>بشار شهاب</v>
          </cell>
          <cell r="C570" t="str">
            <v>بهيج</v>
          </cell>
          <cell r="D570" t="str">
            <v>سناء</v>
          </cell>
          <cell r="E570" t="str">
            <v>س3</v>
          </cell>
        </row>
        <row r="571">
          <cell r="A571">
            <v>210852</v>
          </cell>
          <cell r="B571" t="str">
            <v>بشرى الشنواني</v>
          </cell>
          <cell r="C571" t="str">
            <v>خالد</v>
          </cell>
          <cell r="D571" t="str">
            <v>دلال</v>
          </cell>
          <cell r="E571" t="str">
            <v>س2</v>
          </cell>
        </row>
        <row r="572">
          <cell r="A572">
            <v>210854</v>
          </cell>
          <cell r="B572" t="str">
            <v>بلال العمارين</v>
          </cell>
          <cell r="C572" t="str">
            <v>جودات</v>
          </cell>
          <cell r="D572" t="str">
            <v>فاطمه</v>
          </cell>
          <cell r="E572" t="str">
            <v>س3</v>
          </cell>
        </row>
        <row r="573">
          <cell r="A573">
            <v>210858</v>
          </cell>
          <cell r="B573" t="str">
            <v>بيان اجنيد</v>
          </cell>
          <cell r="C573" t="str">
            <v>محمود</v>
          </cell>
          <cell r="D573" t="str">
            <v>نوره</v>
          </cell>
          <cell r="E573" t="str">
            <v>س4</v>
          </cell>
        </row>
        <row r="574">
          <cell r="A574">
            <v>210860</v>
          </cell>
          <cell r="B574" t="str">
            <v>تاله نعال</v>
          </cell>
          <cell r="C574" t="str">
            <v>سامر</v>
          </cell>
          <cell r="D574" t="str">
            <v>ناريمان</v>
          </cell>
          <cell r="E574" t="str">
            <v>س1</v>
          </cell>
        </row>
        <row r="575">
          <cell r="A575">
            <v>210861</v>
          </cell>
          <cell r="B575" t="str">
            <v>تامر الحاج علي</v>
          </cell>
          <cell r="C575" t="str">
            <v>نزار</v>
          </cell>
          <cell r="D575" t="str">
            <v>ماجده</v>
          </cell>
          <cell r="E575" t="str">
            <v>س2</v>
          </cell>
        </row>
        <row r="576">
          <cell r="A576">
            <v>210885</v>
          </cell>
          <cell r="B576" t="str">
            <v>حسان حامده</v>
          </cell>
          <cell r="C576" t="str">
            <v>عبد العزيز</v>
          </cell>
          <cell r="D576" t="str">
            <v>سلما</v>
          </cell>
          <cell r="E576" t="str">
            <v>س4</v>
          </cell>
        </row>
        <row r="577">
          <cell r="A577">
            <v>210886</v>
          </cell>
          <cell r="B577" t="str">
            <v>حسن الجرماني</v>
          </cell>
          <cell r="C577" t="str">
            <v>رشيد</v>
          </cell>
          <cell r="D577" t="str">
            <v>وفاء</v>
          </cell>
          <cell r="E577" t="str">
            <v>س3ح</v>
          </cell>
        </row>
        <row r="578">
          <cell r="A578">
            <v>210888</v>
          </cell>
          <cell r="B578" t="str">
            <v>حسن اللحام</v>
          </cell>
          <cell r="C578" t="str">
            <v>مصطفى</v>
          </cell>
          <cell r="D578" t="str">
            <v>خديجه</v>
          </cell>
          <cell r="E578" t="str">
            <v>س1</v>
          </cell>
        </row>
        <row r="579">
          <cell r="A579">
            <v>210889</v>
          </cell>
          <cell r="B579" t="str">
            <v>حسن درويش</v>
          </cell>
          <cell r="C579" t="str">
            <v>علي</v>
          </cell>
          <cell r="D579" t="str">
            <v>امل</v>
          </cell>
          <cell r="E579" t="str">
            <v>س4</v>
          </cell>
        </row>
        <row r="580">
          <cell r="A580">
            <v>210891</v>
          </cell>
          <cell r="B580" t="str">
            <v>حسناء هاشم</v>
          </cell>
          <cell r="C580" t="str">
            <v>فايز</v>
          </cell>
          <cell r="D580" t="str">
            <v>حفيظه</v>
          </cell>
          <cell r="E580" t="str">
            <v>س3</v>
          </cell>
        </row>
        <row r="581">
          <cell r="A581">
            <v>210894</v>
          </cell>
          <cell r="B581" t="str">
            <v>حلا السيد</v>
          </cell>
          <cell r="C581" t="str">
            <v>وليد</v>
          </cell>
          <cell r="D581" t="str">
            <v>روضه</v>
          </cell>
          <cell r="E581" t="str">
            <v>س2</v>
          </cell>
        </row>
        <row r="582">
          <cell r="A582">
            <v>210899</v>
          </cell>
          <cell r="B582" t="str">
            <v>حليمه نداف</v>
          </cell>
          <cell r="C582" t="str">
            <v>اسعد</v>
          </cell>
          <cell r="D582" t="str">
            <v>رحمه</v>
          </cell>
          <cell r="E582" t="str">
            <v>س1</v>
          </cell>
        </row>
        <row r="583">
          <cell r="A583">
            <v>210900</v>
          </cell>
          <cell r="B583" t="str">
            <v>حمزه السيد</v>
          </cell>
          <cell r="C583" t="str">
            <v>احمد</v>
          </cell>
          <cell r="D583" t="str">
            <v>بدريه</v>
          </cell>
          <cell r="E583" t="str">
            <v>س3</v>
          </cell>
        </row>
        <row r="584">
          <cell r="A584">
            <v>210902</v>
          </cell>
          <cell r="B584" t="str">
            <v>حنان الشعار</v>
          </cell>
          <cell r="C584" t="str">
            <v>رياض</v>
          </cell>
          <cell r="D584" t="str">
            <v>سميره الشوفي</v>
          </cell>
          <cell r="E584" t="str">
            <v>س1</v>
          </cell>
        </row>
        <row r="585">
          <cell r="A585">
            <v>210910</v>
          </cell>
          <cell r="B585" t="str">
            <v>خليل عبد ربه</v>
          </cell>
          <cell r="C585" t="str">
            <v>بشار</v>
          </cell>
          <cell r="D585" t="str">
            <v>سميره</v>
          </cell>
          <cell r="E585" t="str">
            <v>س3</v>
          </cell>
        </row>
        <row r="586">
          <cell r="A586">
            <v>210912</v>
          </cell>
          <cell r="B586" t="str">
            <v>خوله المغربي</v>
          </cell>
          <cell r="C586" t="str">
            <v>محمد علي</v>
          </cell>
          <cell r="D586" t="str">
            <v>امل</v>
          </cell>
          <cell r="E586" t="str">
            <v>س4</v>
          </cell>
        </row>
        <row r="587">
          <cell r="A587">
            <v>210914</v>
          </cell>
          <cell r="B587" t="str">
            <v>دانه الغريب</v>
          </cell>
          <cell r="C587" t="str">
            <v>محمد نذير</v>
          </cell>
          <cell r="D587" t="str">
            <v>هديه</v>
          </cell>
          <cell r="E587" t="str">
            <v>س1</v>
          </cell>
        </row>
        <row r="588">
          <cell r="A588">
            <v>210916</v>
          </cell>
          <cell r="B588" t="str">
            <v>دانيا الفلاح</v>
          </cell>
          <cell r="C588" t="str">
            <v>محمد فواز</v>
          </cell>
          <cell r="D588" t="str">
            <v>منى</v>
          </cell>
          <cell r="E588" t="str">
            <v>س2ح</v>
          </cell>
        </row>
        <row r="589">
          <cell r="A589">
            <v>210920</v>
          </cell>
          <cell r="B589" t="str">
            <v>دعاء الملقي</v>
          </cell>
          <cell r="C589" t="str">
            <v>معتزبالله</v>
          </cell>
          <cell r="D589" t="str">
            <v>باسمه</v>
          </cell>
          <cell r="E589" t="str">
            <v>س2</v>
          </cell>
        </row>
        <row r="590">
          <cell r="A590">
            <v>210923</v>
          </cell>
          <cell r="B590" t="str">
            <v>دعاء فزاع</v>
          </cell>
          <cell r="C590" t="str">
            <v>جمال</v>
          </cell>
          <cell r="D590" t="str">
            <v>سحر</v>
          </cell>
          <cell r="E590" t="str">
            <v>س4</v>
          </cell>
        </row>
        <row r="591">
          <cell r="A591">
            <v>210924</v>
          </cell>
          <cell r="B591" t="str">
            <v>دنيا عربي كاتبي</v>
          </cell>
          <cell r="C591" t="str">
            <v>محمد طارق</v>
          </cell>
          <cell r="D591" t="str">
            <v>مها</v>
          </cell>
          <cell r="E591" t="str">
            <v>س2</v>
          </cell>
        </row>
        <row r="592">
          <cell r="A592">
            <v>210926</v>
          </cell>
          <cell r="B592" t="str">
            <v>ديانا عواد</v>
          </cell>
          <cell r="C592" t="str">
            <v>سلمان</v>
          </cell>
          <cell r="D592" t="str">
            <v>ضياء</v>
          </cell>
          <cell r="E592" t="str">
            <v>س3</v>
          </cell>
        </row>
        <row r="593">
          <cell r="A593">
            <v>210928</v>
          </cell>
          <cell r="B593" t="str">
            <v>ديما ابوفخر</v>
          </cell>
          <cell r="C593" t="str">
            <v>وفيق</v>
          </cell>
          <cell r="D593" t="str">
            <v>سلوى</v>
          </cell>
          <cell r="E593" t="str">
            <v>س3</v>
          </cell>
        </row>
        <row r="594">
          <cell r="A594">
            <v>210930</v>
          </cell>
          <cell r="B594" t="str">
            <v>ديمه زيتون</v>
          </cell>
          <cell r="C594" t="str">
            <v>غسان</v>
          </cell>
          <cell r="D594" t="str">
            <v>رباب</v>
          </cell>
          <cell r="E594" t="str">
            <v>س3</v>
          </cell>
        </row>
        <row r="595">
          <cell r="A595">
            <v>210931</v>
          </cell>
          <cell r="B595" t="str">
            <v>ديمه ازرق</v>
          </cell>
          <cell r="C595" t="str">
            <v>محمد طلال</v>
          </cell>
          <cell r="D595" t="str">
            <v>قمر</v>
          </cell>
          <cell r="E595" t="str">
            <v>س1</v>
          </cell>
        </row>
        <row r="596">
          <cell r="A596">
            <v>210938</v>
          </cell>
          <cell r="B596" t="str">
            <v>راما الجليلاتي</v>
          </cell>
          <cell r="C596" t="str">
            <v>محمد</v>
          </cell>
          <cell r="D596" t="str">
            <v>ناريمان</v>
          </cell>
          <cell r="E596" t="str">
            <v>س3</v>
          </cell>
        </row>
        <row r="597">
          <cell r="A597">
            <v>210939</v>
          </cell>
          <cell r="B597" t="str">
            <v>راما الداغستاني</v>
          </cell>
          <cell r="C597" t="str">
            <v>شافع</v>
          </cell>
          <cell r="D597" t="str">
            <v>باسمه</v>
          </cell>
          <cell r="E597" t="str">
            <v>س4</v>
          </cell>
        </row>
        <row r="598">
          <cell r="A598">
            <v>210941</v>
          </cell>
          <cell r="B598" t="str">
            <v>راما ياسين</v>
          </cell>
          <cell r="C598" t="str">
            <v>احمد</v>
          </cell>
          <cell r="D598" t="str">
            <v>رانيا</v>
          </cell>
          <cell r="E598" t="str">
            <v>س4</v>
          </cell>
        </row>
        <row r="599">
          <cell r="A599">
            <v>210942</v>
          </cell>
          <cell r="B599" t="str">
            <v>رامي اسماعيل</v>
          </cell>
          <cell r="C599" t="str">
            <v>خالد</v>
          </cell>
          <cell r="D599" t="str">
            <v>وفاء</v>
          </cell>
          <cell r="E599" t="str">
            <v>س2</v>
          </cell>
        </row>
        <row r="600">
          <cell r="A600">
            <v>210947</v>
          </cell>
          <cell r="B600" t="str">
            <v>ربى مارديني</v>
          </cell>
          <cell r="C600" t="str">
            <v>فايز</v>
          </cell>
          <cell r="D600" t="str">
            <v>وفاء</v>
          </cell>
          <cell r="E600" t="str">
            <v>س4</v>
          </cell>
        </row>
        <row r="601">
          <cell r="A601">
            <v>210949</v>
          </cell>
          <cell r="B601" t="str">
            <v>رزان الضويحي</v>
          </cell>
          <cell r="C601" t="str">
            <v>محمد</v>
          </cell>
          <cell r="D601" t="str">
            <v>نجله</v>
          </cell>
          <cell r="E601" t="str">
            <v>س3</v>
          </cell>
        </row>
        <row r="602">
          <cell r="A602">
            <v>210956</v>
          </cell>
          <cell r="B602" t="str">
            <v>رنا يزبك</v>
          </cell>
          <cell r="C602" t="str">
            <v>ناصر</v>
          </cell>
          <cell r="D602" t="str">
            <v>مياسه</v>
          </cell>
          <cell r="E602" t="str">
            <v>س4ح</v>
          </cell>
        </row>
        <row r="603">
          <cell r="A603">
            <v>210958</v>
          </cell>
          <cell r="B603" t="str">
            <v>رنيم الحلبي</v>
          </cell>
          <cell r="C603" t="str">
            <v>محمد بشار</v>
          </cell>
          <cell r="D603" t="str">
            <v>نسيبه</v>
          </cell>
          <cell r="E603" t="str">
            <v>س2</v>
          </cell>
        </row>
        <row r="604">
          <cell r="A604">
            <v>210960</v>
          </cell>
          <cell r="B604" t="str">
            <v>رنيم صوفيه</v>
          </cell>
          <cell r="C604" t="str">
            <v>حسان</v>
          </cell>
          <cell r="D604" t="str">
            <v>هدى</v>
          </cell>
          <cell r="E604" t="str">
            <v>س1</v>
          </cell>
        </row>
        <row r="605">
          <cell r="A605">
            <v>210963</v>
          </cell>
          <cell r="B605" t="str">
            <v>رهام مجر</v>
          </cell>
          <cell r="C605" t="str">
            <v>محمد</v>
          </cell>
          <cell r="D605" t="str">
            <v>رولا</v>
          </cell>
          <cell r="E605" t="str">
            <v>س3</v>
          </cell>
        </row>
        <row r="606">
          <cell r="A606">
            <v>210980</v>
          </cell>
          <cell r="B606" t="str">
            <v>ريان راشد</v>
          </cell>
          <cell r="C606" t="str">
            <v>بهجت</v>
          </cell>
          <cell r="D606" t="str">
            <v>ماي</v>
          </cell>
          <cell r="E606" t="str">
            <v>س3ح</v>
          </cell>
        </row>
        <row r="607">
          <cell r="A607">
            <v>210981</v>
          </cell>
          <cell r="B607" t="str">
            <v>ريم الحسن</v>
          </cell>
          <cell r="C607" t="str">
            <v>عبد الرحمن</v>
          </cell>
          <cell r="D607" t="str">
            <v>اميره</v>
          </cell>
          <cell r="E607" t="str">
            <v>س1</v>
          </cell>
        </row>
        <row r="608">
          <cell r="A608">
            <v>210984</v>
          </cell>
          <cell r="B608" t="str">
            <v>ريم خير بك</v>
          </cell>
          <cell r="C608" t="str">
            <v>بسام</v>
          </cell>
          <cell r="D608" t="str">
            <v>ملك</v>
          </cell>
          <cell r="E608" t="str">
            <v>س4</v>
          </cell>
        </row>
        <row r="609">
          <cell r="A609">
            <v>210987</v>
          </cell>
          <cell r="B609" t="str">
            <v>ريم فرهود</v>
          </cell>
          <cell r="C609" t="str">
            <v>عصام</v>
          </cell>
          <cell r="D609" t="str">
            <v>هنادي</v>
          </cell>
          <cell r="E609" t="str">
            <v>س3</v>
          </cell>
        </row>
        <row r="610">
          <cell r="A610">
            <v>210988</v>
          </cell>
          <cell r="B610" t="str">
            <v>ريما عياش</v>
          </cell>
          <cell r="C610" t="str">
            <v>محي الدين</v>
          </cell>
          <cell r="D610" t="str">
            <v>عواطف</v>
          </cell>
          <cell r="E610" t="str">
            <v>س4</v>
          </cell>
        </row>
        <row r="611">
          <cell r="A611">
            <v>210989</v>
          </cell>
          <cell r="B611" t="str">
            <v>زياد سليم</v>
          </cell>
          <cell r="C611" t="str">
            <v>وليد</v>
          </cell>
          <cell r="D611" t="str">
            <v>عائده</v>
          </cell>
          <cell r="E611" t="str">
            <v>س4</v>
          </cell>
        </row>
        <row r="612">
          <cell r="A612">
            <v>210992</v>
          </cell>
          <cell r="B612" t="str">
            <v>زين العابدين ابوعيسى</v>
          </cell>
          <cell r="C612" t="str">
            <v>فانز</v>
          </cell>
          <cell r="D612" t="str">
            <v>مناء</v>
          </cell>
          <cell r="E612" t="str">
            <v>س1</v>
          </cell>
        </row>
        <row r="613">
          <cell r="A613">
            <v>210993</v>
          </cell>
          <cell r="B613" t="str">
            <v>زين سالم</v>
          </cell>
          <cell r="C613" t="str">
            <v>احمد</v>
          </cell>
          <cell r="D613" t="str">
            <v>اهداب</v>
          </cell>
          <cell r="E613" t="str">
            <v>س4ح</v>
          </cell>
        </row>
        <row r="614">
          <cell r="A614">
            <v>211000</v>
          </cell>
          <cell r="B614" t="str">
            <v>ساره شاهين</v>
          </cell>
          <cell r="C614" t="str">
            <v>محمود</v>
          </cell>
          <cell r="D614" t="str">
            <v>سميره</v>
          </cell>
          <cell r="E614" t="str">
            <v>س2</v>
          </cell>
        </row>
        <row r="615">
          <cell r="A615">
            <v>211006</v>
          </cell>
          <cell r="B615" t="str">
            <v>سالي حامد</v>
          </cell>
          <cell r="C615" t="str">
            <v>محمود</v>
          </cell>
          <cell r="D615" t="str">
            <v>نبيليا</v>
          </cell>
          <cell r="E615" t="str">
            <v>س2ح</v>
          </cell>
        </row>
        <row r="616">
          <cell r="A616">
            <v>211007</v>
          </cell>
          <cell r="B616" t="str">
            <v>سالي درمش</v>
          </cell>
          <cell r="C616" t="str">
            <v>فاتح</v>
          </cell>
          <cell r="D616" t="str">
            <v>هاله</v>
          </cell>
          <cell r="E616" t="str">
            <v>س4</v>
          </cell>
        </row>
        <row r="617">
          <cell r="A617">
            <v>211008</v>
          </cell>
          <cell r="B617" t="str">
            <v>سالي نسطه</v>
          </cell>
          <cell r="C617" t="str">
            <v>ريمون</v>
          </cell>
          <cell r="D617" t="str">
            <v>سوسن</v>
          </cell>
          <cell r="E617" t="str">
            <v>س3</v>
          </cell>
        </row>
        <row r="618">
          <cell r="A618">
            <v>211009</v>
          </cell>
          <cell r="B618" t="str">
            <v>سامر موسى</v>
          </cell>
          <cell r="C618" t="str">
            <v>نور الدين</v>
          </cell>
          <cell r="D618" t="str">
            <v>زهريه</v>
          </cell>
          <cell r="E618" t="str">
            <v>س2</v>
          </cell>
        </row>
        <row r="619">
          <cell r="A619">
            <v>211010</v>
          </cell>
          <cell r="B619" t="str">
            <v>سامي محرز</v>
          </cell>
          <cell r="C619" t="str">
            <v>فرزت</v>
          </cell>
          <cell r="D619" t="str">
            <v>اسمهان</v>
          </cell>
          <cell r="E619" t="str">
            <v>س4</v>
          </cell>
        </row>
        <row r="620">
          <cell r="A620">
            <v>211014</v>
          </cell>
          <cell r="B620" t="str">
            <v>سعيد المانع الخليفه</v>
          </cell>
          <cell r="C620" t="str">
            <v>مؤمن</v>
          </cell>
          <cell r="D620" t="str">
            <v>مها</v>
          </cell>
          <cell r="E620" t="str">
            <v>س2</v>
          </cell>
        </row>
        <row r="621">
          <cell r="A621">
            <v>211016</v>
          </cell>
          <cell r="B621" t="str">
            <v>سعيد خليل</v>
          </cell>
          <cell r="C621" t="str">
            <v>محمد</v>
          </cell>
          <cell r="D621" t="str">
            <v>ايمان</v>
          </cell>
          <cell r="E621" t="str">
            <v>س3</v>
          </cell>
        </row>
        <row r="622">
          <cell r="A622">
            <v>211018</v>
          </cell>
          <cell r="B622" t="str">
            <v>سلام رعد</v>
          </cell>
          <cell r="C622" t="str">
            <v>محمد ساهر</v>
          </cell>
          <cell r="D622" t="str">
            <v>الهام</v>
          </cell>
          <cell r="E622" t="str">
            <v>س3</v>
          </cell>
        </row>
        <row r="623">
          <cell r="A623">
            <v>211019</v>
          </cell>
          <cell r="B623" t="str">
            <v>سلام عون</v>
          </cell>
          <cell r="C623" t="str">
            <v>رضوان</v>
          </cell>
          <cell r="D623" t="str">
            <v>سمر</v>
          </cell>
          <cell r="E623" t="str">
            <v>س4</v>
          </cell>
        </row>
        <row r="624">
          <cell r="A624">
            <v>211027</v>
          </cell>
          <cell r="B624" t="str">
            <v>سندريلا البلعه</v>
          </cell>
          <cell r="C624" t="str">
            <v>عبده</v>
          </cell>
          <cell r="D624" t="str">
            <v>ايمان</v>
          </cell>
          <cell r="E624" t="str">
            <v>س3</v>
          </cell>
        </row>
        <row r="625">
          <cell r="A625">
            <v>211035</v>
          </cell>
          <cell r="B625" t="str">
            <v>شذا وسوف</v>
          </cell>
          <cell r="C625" t="str">
            <v>محمد</v>
          </cell>
          <cell r="D625" t="str">
            <v>سعاد</v>
          </cell>
          <cell r="E625" t="str">
            <v>س4</v>
          </cell>
        </row>
        <row r="626">
          <cell r="A626">
            <v>211038</v>
          </cell>
          <cell r="B626" t="str">
            <v>شروق الملا</v>
          </cell>
          <cell r="C626" t="str">
            <v>ايمن</v>
          </cell>
          <cell r="D626" t="str">
            <v>رغده</v>
          </cell>
          <cell r="E626" t="str">
            <v>س4ح</v>
          </cell>
        </row>
        <row r="627">
          <cell r="A627">
            <v>211041</v>
          </cell>
          <cell r="B627" t="str">
            <v>شهاب العثمان</v>
          </cell>
          <cell r="C627" t="str">
            <v>عبد الله</v>
          </cell>
          <cell r="D627" t="str">
            <v>فطوم</v>
          </cell>
          <cell r="E627" t="str">
            <v>س1</v>
          </cell>
        </row>
        <row r="628">
          <cell r="A628">
            <v>211050</v>
          </cell>
          <cell r="B628" t="str">
            <v>طارق الديراني</v>
          </cell>
          <cell r="C628" t="str">
            <v>حسام الدين</v>
          </cell>
          <cell r="D628" t="str">
            <v>عبير</v>
          </cell>
          <cell r="E628" t="str">
            <v>س4</v>
          </cell>
        </row>
        <row r="629">
          <cell r="A629">
            <v>211060</v>
          </cell>
          <cell r="B629" t="str">
            <v>عبد الله السمعان</v>
          </cell>
          <cell r="C629" t="str">
            <v>موسى</v>
          </cell>
          <cell r="D629" t="str">
            <v>زعيله</v>
          </cell>
          <cell r="E629" t="str">
            <v>س4</v>
          </cell>
        </row>
        <row r="630">
          <cell r="A630">
            <v>211065</v>
          </cell>
          <cell r="B630" t="str">
            <v>عبد الهادي الخطيب</v>
          </cell>
          <cell r="C630" t="str">
            <v>معلا</v>
          </cell>
          <cell r="D630" t="str">
            <v>هناء</v>
          </cell>
          <cell r="E630" t="str">
            <v>س1</v>
          </cell>
        </row>
        <row r="631">
          <cell r="A631">
            <v>211066</v>
          </cell>
          <cell r="B631" t="str">
            <v>عبد الهادي الدعاس</v>
          </cell>
          <cell r="C631" t="str">
            <v>سليمان</v>
          </cell>
          <cell r="D631" t="str">
            <v>بديعه</v>
          </cell>
          <cell r="E631" t="str">
            <v>س4</v>
          </cell>
        </row>
        <row r="632">
          <cell r="A632">
            <v>211067</v>
          </cell>
          <cell r="B632" t="str">
            <v>عبد الرحمن ابراهيم الموسى</v>
          </cell>
          <cell r="C632" t="str">
            <v>محمد</v>
          </cell>
          <cell r="D632" t="str">
            <v>ليلى</v>
          </cell>
          <cell r="E632" t="str">
            <v>س1</v>
          </cell>
        </row>
        <row r="633">
          <cell r="A633">
            <v>211069</v>
          </cell>
          <cell r="B633" t="str">
            <v>عبير محمد</v>
          </cell>
          <cell r="C633" t="str">
            <v>عبد اللطيف</v>
          </cell>
          <cell r="D633" t="str">
            <v>روساليا</v>
          </cell>
          <cell r="E633" t="str">
            <v>س3</v>
          </cell>
        </row>
        <row r="634">
          <cell r="A634">
            <v>211081</v>
          </cell>
          <cell r="B634" t="str">
            <v>علا قضماني</v>
          </cell>
          <cell r="C634" t="str">
            <v>محمد بشار</v>
          </cell>
          <cell r="D634" t="str">
            <v>محمد بشار</v>
          </cell>
          <cell r="E634" t="str">
            <v>س1</v>
          </cell>
        </row>
        <row r="635">
          <cell r="A635">
            <v>211091</v>
          </cell>
          <cell r="B635" t="str">
            <v>علي الجاموس</v>
          </cell>
          <cell r="C635" t="str">
            <v>محمد</v>
          </cell>
          <cell r="D635" t="str">
            <v>شيرين</v>
          </cell>
          <cell r="E635" t="str">
            <v>س2</v>
          </cell>
        </row>
        <row r="636">
          <cell r="A636">
            <v>211092</v>
          </cell>
          <cell r="B636" t="str">
            <v>علي السوقي</v>
          </cell>
          <cell r="C636" t="str">
            <v>سامي</v>
          </cell>
          <cell r="D636" t="str">
            <v>منور</v>
          </cell>
          <cell r="E636" t="str">
            <v>س3</v>
          </cell>
        </row>
        <row r="637">
          <cell r="A637">
            <v>211094</v>
          </cell>
          <cell r="B637" t="str">
            <v>علي زريقه</v>
          </cell>
          <cell r="C637" t="str">
            <v>معين</v>
          </cell>
          <cell r="D637" t="str">
            <v>جهينه</v>
          </cell>
          <cell r="E637" t="str">
            <v>س2ح</v>
          </cell>
        </row>
        <row r="638">
          <cell r="A638">
            <v>211095</v>
          </cell>
          <cell r="B638" t="str">
            <v>عليا السليمان</v>
          </cell>
          <cell r="C638" t="str">
            <v>حسين</v>
          </cell>
          <cell r="D638" t="str">
            <v>سمره السليمان</v>
          </cell>
          <cell r="E638" t="str">
            <v>س4</v>
          </cell>
        </row>
        <row r="639">
          <cell r="A639">
            <v>211097</v>
          </cell>
          <cell r="B639" t="str">
            <v>عماد زرزور</v>
          </cell>
          <cell r="C639" t="str">
            <v>عارف</v>
          </cell>
          <cell r="D639" t="str">
            <v>مياده</v>
          </cell>
          <cell r="E639" t="str">
            <v>س4</v>
          </cell>
        </row>
        <row r="640">
          <cell r="A640">
            <v>211098</v>
          </cell>
          <cell r="B640" t="str">
            <v>عماد عبد الفتاح</v>
          </cell>
          <cell r="C640" t="str">
            <v>محمد</v>
          </cell>
          <cell r="D640" t="str">
            <v>فريال</v>
          </cell>
          <cell r="E640" t="str">
            <v>س1</v>
          </cell>
        </row>
        <row r="641">
          <cell r="A641">
            <v>211099</v>
          </cell>
          <cell r="B641" t="str">
            <v>عمار الابراهيم</v>
          </cell>
          <cell r="C641" t="str">
            <v>محمد</v>
          </cell>
          <cell r="D641" t="str">
            <v>فوزيه</v>
          </cell>
          <cell r="E641" t="str">
            <v>س1</v>
          </cell>
        </row>
        <row r="642">
          <cell r="A642">
            <v>211101</v>
          </cell>
          <cell r="B642" t="str">
            <v>عمار حسين</v>
          </cell>
          <cell r="C642" t="str">
            <v>عارف</v>
          </cell>
          <cell r="D642" t="str">
            <v>ازدهار</v>
          </cell>
          <cell r="E642" t="str">
            <v>س4</v>
          </cell>
        </row>
        <row r="643">
          <cell r="A643">
            <v>211103</v>
          </cell>
          <cell r="B643" t="str">
            <v>عمار ضميريه</v>
          </cell>
          <cell r="C643" t="str">
            <v>منصور</v>
          </cell>
          <cell r="D643" t="str">
            <v>فاطمه</v>
          </cell>
          <cell r="E643" t="str">
            <v>س4</v>
          </cell>
        </row>
        <row r="644">
          <cell r="A644">
            <v>211104</v>
          </cell>
          <cell r="B644" t="str">
            <v>عمار عبد الحميد</v>
          </cell>
          <cell r="C644" t="str">
            <v>محمد عدنان</v>
          </cell>
          <cell r="D644" t="str">
            <v>سحر</v>
          </cell>
          <cell r="E644" t="str">
            <v>س1</v>
          </cell>
        </row>
        <row r="645">
          <cell r="A645">
            <v>211105</v>
          </cell>
          <cell r="B645" t="str">
            <v>عمر احمد</v>
          </cell>
          <cell r="C645" t="str">
            <v>محمد</v>
          </cell>
          <cell r="D645" t="str">
            <v>نعمه</v>
          </cell>
          <cell r="E645" t="str">
            <v>س4</v>
          </cell>
        </row>
        <row r="646">
          <cell r="A646">
            <v>211121</v>
          </cell>
          <cell r="B646" t="str">
            <v>غزل الحريري</v>
          </cell>
          <cell r="C646" t="str">
            <v>باسل</v>
          </cell>
          <cell r="D646" t="str">
            <v>حنان</v>
          </cell>
          <cell r="E646" t="str">
            <v>س4</v>
          </cell>
        </row>
        <row r="647">
          <cell r="A647">
            <v>211122</v>
          </cell>
          <cell r="B647" t="str">
            <v>غفران المقداد</v>
          </cell>
          <cell r="C647" t="str">
            <v>عبد الرؤوف</v>
          </cell>
          <cell r="D647" t="str">
            <v>فاتن</v>
          </cell>
          <cell r="E647" t="str">
            <v>س3</v>
          </cell>
        </row>
        <row r="648">
          <cell r="A648">
            <v>211123</v>
          </cell>
          <cell r="B648" t="str">
            <v>غفران موسى</v>
          </cell>
          <cell r="C648" t="str">
            <v>صلاح الدين</v>
          </cell>
          <cell r="D648" t="str">
            <v>هديه</v>
          </cell>
          <cell r="E648" t="str">
            <v>س3</v>
          </cell>
        </row>
        <row r="649">
          <cell r="A649">
            <v>211124</v>
          </cell>
          <cell r="B649" t="str">
            <v>غياث ويحه</v>
          </cell>
          <cell r="C649" t="str">
            <v>جمال</v>
          </cell>
          <cell r="D649" t="str">
            <v>فريزه</v>
          </cell>
          <cell r="E649" t="str">
            <v>س4</v>
          </cell>
        </row>
        <row r="650">
          <cell r="A650">
            <v>211125</v>
          </cell>
          <cell r="B650" t="str">
            <v>غيث الساطي</v>
          </cell>
          <cell r="C650" t="str">
            <v>رياض</v>
          </cell>
          <cell r="D650" t="str">
            <v>نازك</v>
          </cell>
          <cell r="E650" t="str">
            <v>س2</v>
          </cell>
        </row>
        <row r="651">
          <cell r="A651">
            <v>211136</v>
          </cell>
          <cell r="B651" t="str">
            <v>فرح المعاليقي</v>
          </cell>
          <cell r="C651" t="str">
            <v>ياسر</v>
          </cell>
          <cell r="D651" t="str">
            <v>رنا</v>
          </cell>
          <cell r="E651" t="str">
            <v>س2</v>
          </cell>
        </row>
        <row r="652">
          <cell r="A652">
            <v>211138</v>
          </cell>
          <cell r="B652" t="str">
            <v>فرح يوسف</v>
          </cell>
          <cell r="C652" t="str">
            <v>علي</v>
          </cell>
          <cell r="D652" t="str">
            <v>بدريه</v>
          </cell>
          <cell r="E652" t="str">
            <v>س1</v>
          </cell>
        </row>
        <row r="653">
          <cell r="A653">
            <v>211140</v>
          </cell>
          <cell r="B653" t="str">
            <v>قيس الشاطر</v>
          </cell>
          <cell r="C653" t="str">
            <v>حسين</v>
          </cell>
          <cell r="D653" t="str">
            <v>ندوى</v>
          </cell>
          <cell r="E653" t="str">
            <v>س2</v>
          </cell>
        </row>
        <row r="654">
          <cell r="A654">
            <v>211141</v>
          </cell>
          <cell r="B654" t="str">
            <v>كاترين النجم</v>
          </cell>
          <cell r="C654" t="str">
            <v>ايمن</v>
          </cell>
          <cell r="D654" t="str">
            <v>نينا</v>
          </cell>
          <cell r="E654" t="str">
            <v>س2</v>
          </cell>
        </row>
        <row r="655">
          <cell r="A655">
            <v>211142</v>
          </cell>
          <cell r="B655" t="str">
            <v>كارولين النجار</v>
          </cell>
          <cell r="C655" t="str">
            <v>خضر</v>
          </cell>
          <cell r="D655" t="str">
            <v>هند</v>
          </cell>
          <cell r="E655" t="str">
            <v>س3</v>
          </cell>
        </row>
        <row r="656">
          <cell r="A656">
            <v>211143</v>
          </cell>
          <cell r="B656" t="str">
            <v>كارولين الياس</v>
          </cell>
          <cell r="C656" t="str">
            <v>فارس</v>
          </cell>
          <cell r="D656" t="str">
            <v>هيام</v>
          </cell>
          <cell r="E656" t="str">
            <v>س3</v>
          </cell>
        </row>
        <row r="657">
          <cell r="A657">
            <v>211144</v>
          </cell>
          <cell r="B657" t="str">
            <v>كاسندره الشوحه</v>
          </cell>
          <cell r="C657" t="str">
            <v>راتب</v>
          </cell>
          <cell r="D657" t="str">
            <v>ندى</v>
          </cell>
          <cell r="E657" t="str">
            <v>س3</v>
          </cell>
        </row>
        <row r="658">
          <cell r="A658">
            <v>211150</v>
          </cell>
          <cell r="B658" t="str">
            <v>كوثر خليل</v>
          </cell>
          <cell r="C658" t="str">
            <v>خليل</v>
          </cell>
          <cell r="D658" t="str">
            <v>حاجه</v>
          </cell>
          <cell r="E658" t="str">
            <v>س4</v>
          </cell>
        </row>
        <row r="659">
          <cell r="A659">
            <v>211153</v>
          </cell>
          <cell r="B659" t="str">
            <v>لبانه علي</v>
          </cell>
          <cell r="C659" t="str">
            <v>نمر</v>
          </cell>
          <cell r="D659" t="str">
            <v>فتنه</v>
          </cell>
          <cell r="E659" t="str">
            <v>س3</v>
          </cell>
        </row>
        <row r="660">
          <cell r="A660">
            <v>211154</v>
          </cell>
          <cell r="B660" t="str">
            <v>لجين حوا</v>
          </cell>
          <cell r="C660" t="str">
            <v>خليل</v>
          </cell>
          <cell r="D660" t="str">
            <v>خوله</v>
          </cell>
          <cell r="E660" t="str">
            <v>س3</v>
          </cell>
        </row>
        <row r="661">
          <cell r="A661">
            <v>211161</v>
          </cell>
          <cell r="B661" t="str">
            <v>ليليان خربوط</v>
          </cell>
          <cell r="C661" t="str">
            <v>اسد</v>
          </cell>
          <cell r="D661" t="str">
            <v>فيروز</v>
          </cell>
          <cell r="E661" t="str">
            <v>س4ح</v>
          </cell>
        </row>
        <row r="662">
          <cell r="A662">
            <v>211164</v>
          </cell>
          <cell r="B662" t="str">
            <v>لينا عابدين</v>
          </cell>
          <cell r="C662" t="str">
            <v>محمد هاني</v>
          </cell>
          <cell r="D662" t="str">
            <v>رغداء</v>
          </cell>
          <cell r="E662" t="str">
            <v>س4</v>
          </cell>
        </row>
        <row r="663">
          <cell r="A663">
            <v>211165</v>
          </cell>
          <cell r="B663" t="str">
            <v>ليندا تلي</v>
          </cell>
          <cell r="C663" t="str">
            <v>ناجي</v>
          </cell>
          <cell r="D663" t="str">
            <v>وجيها</v>
          </cell>
          <cell r="E663" t="str">
            <v>س3</v>
          </cell>
        </row>
        <row r="664">
          <cell r="A664">
            <v>211169</v>
          </cell>
          <cell r="B664" t="str">
            <v>مارينا العلي حبيب</v>
          </cell>
          <cell r="C664" t="str">
            <v>محسن</v>
          </cell>
          <cell r="D664" t="str">
            <v>سلام</v>
          </cell>
          <cell r="E664" t="str">
            <v>س3ح</v>
          </cell>
        </row>
        <row r="665">
          <cell r="A665">
            <v>211175</v>
          </cell>
          <cell r="B665" t="str">
            <v>ماهر صبح</v>
          </cell>
          <cell r="C665" t="str">
            <v>عبدالعزيز</v>
          </cell>
          <cell r="D665" t="str">
            <v>مريم</v>
          </cell>
          <cell r="E665" t="str">
            <v>س3</v>
          </cell>
        </row>
        <row r="666">
          <cell r="A666">
            <v>211176</v>
          </cell>
          <cell r="B666" t="str">
            <v>ماهر عريضه</v>
          </cell>
          <cell r="C666" t="str">
            <v>معتز</v>
          </cell>
          <cell r="D666" t="str">
            <v>فاطمه</v>
          </cell>
          <cell r="E666" t="str">
            <v>س3</v>
          </cell>
        </row>
        <row r="667">
          <cell r="A667">
            <v>211177</v>
          </cell>
          <cell r="B667" t="str">
            <v>مايا الشريف</v>
          </cell>
          <cell r="C667" t="str">
            <v>محمد نورس</v>
          </cell>
          <cell r="D667" t="str">
            <v>سوسن</v>
          </cell>
          <cell r="E667" t="str">
            <v>س4ح</v>
          </cell>
        </row>
        <row r="668">
          <cell r="A668">
            <v>211180</v>
          </cell>
          <cell r="B668" t="str">
            <v>مايكل عبود</v>
          </cell>
          <cell r="C668" t="str">
            <v>ريشار</v>
          </cell>
          <cell r="D668" t="str">
            <v>مارلين</v>
          </cell>
          <cell r="E668" t="str">
            <v>س4</v>
          </cell>
        </row>
        <row r="669">
          <cell r="A669">
            <v>211183</v>
          </cell>
          <cell r="B669" t="str">
            <v>مجد اللمداني</v>
          </cell>
          <cell r="C669" t="str">
            <v>هيثم</v>
          </cell>
          <cell r="D669" t="str">
            <v>ندى</v>
          </cell>
          <cell r="E669" t="str">
            <v>س4ح</v>
          </cell>
        </row>
        <row r="670">
          <cell r="A670">
            <v>211184</v>
          </cell>
          <cell r="B670" t="str">
            <v>مجد المسلط</v>
          </cell>
          <cell r="C670" t="str">
            <v>عبد الرزاق</v>
          </cell>
          <cell r="D670" t="str">
            <v>هناء</v>
          </cell>
          <cell r="E670" t="str">
            <v>س3</v>
          </cell>
        </row>
        <row r="671">
          <cell r="A671">
            <v>211185</v>
          </cell>
          <cell r="B671" t="str">
            <v>مجد عبد الله الخوري</v>
          </cell>
          <cell r="C671" t="str">
            <v>نبيل</v>
          </cell>
          <cell r="D671" t="str">
            <v>رجاء</v>
          </cell>
          <cell r="E671" t="str">
            <v>س4</v>
          </cell>
        </row>
        <row r="672">
          <cell r="A672">
            <v>211188</v>
          </cell>
          <cell r="B672" t="str">
            <v>مجدولين المصطفى</v>
          </cell>
          <cell r="C672" t="str">
            <v>عماد</v>
          </cell>
          <cell r="D672" t="str">
            <v>يسرى</v>
          </cell>
          <cell r="E672" t="str">
            <v>س4</v>
          </cell>
        </row>
        <row r="673">
          <cell r="A673">
            <v>211190</v>
          </cell>
          <cell r="B673" t="str">
            <v>محمد ابو ترابي</v>
          </cell>
          <cell r="C673" t="str">
            <v>فضل الله</v>
          </cell>
          <cell r="D673" t="str">
            <v>سعاد</v>
          </cell>
          <cell r="E673" t="str">
            <v>س4</v>
          </cell>
        </row>
        <row r="674">
          <cell r="A674">
            <v>211197</v>
          </cell>
          <cell r="B674" t="str">
            <v>محمد الشعار</v>
          </cell>
          <cell r="C674" t="str">
            <v>غازي</v>
          </cell>
          <cell r="D674" t="str">
            <v>سوزان</v>
          </cell>
          <cell r="E674" t="str">
            <v>س3</v>
          </cell>
        </row>
        <row r="675">
          <cell r="A675">
            <v>211215</v>
          </cell>
          <cell r="B675" t="str">
            <v>محمد حسن</v>
          </cell>
          <cell r="C675" t="str">
            <v>احمد غازي</v>
          </cell>
          <cell r="D675" t="str">
            <v>ناهد</v>
          </cell>
          <cell r="E675" t="str">
            <v>س1</v>
          </cell>
        </row>
        <row r="676">
          <cell r="A676">
            <v>211227</v>
          </cell>
          <cell r="B676" t="str">
            <v>محمد رشدي الرهونجي</v>
          </cell>
          <cell r="C676" t="str">
            <v>معاذ</v>
          </cell>
          <cell r="D676" t="str">
            <v>مها</v>
          </cell>
          <cell r="E676" t="str">
            <v>س2</v>
          </cell>
        </row>
        <row r="677">
          <cell r="A677">
            <v>211237</v>
          </cell>
          <cell r="B677" t="str">
            <v>محمد صالح خزنه</v>
          </cell>
          <cell r="C677" t="str">
            <v>محمد باسم</v>
          </cell>
          <cell r="D677" t="str">
            <v>رانيا</v>
          </cell>
          <cell r="E677" t="str">
            <v>س4</v>
          </cell>
        </row>
        <row r="678">
          <cell r="A678">
            <v>211240</v>
          </cell>
          <cell r="B678" t="str">
            <v>محمد عبد الجليل الهواري</v>
          </cell>
          <cell r="C678" t="str">
            <v>محمد غسان</v>
          </cell>
          <cell r="D678" t="str">
            <v>فرزه</v>
          </cell>
          <cell r="E678" t="str">
            <v>س2</v>
          </cell>
        </row>
        <row r="679">
          <cell r="A679">
            <v>211242</v>
          </cell>
          <cell r="B679" t="str">
            <v>محمد عبد الله مصطفى</v>
          </cell>
          <cell r="C679" t="str">
            <v>محمد سامر</v>
          </cell>
          <cell r="D679" t="str">
            <v>نبيله</v>
          </cell>
          <cell r="E679" t="str">
            <v>س2</v>
          </cell>
        </row>
        <row r="680">
          <cell r="A680">
            <v>211245</v>
          </cell>
          <cell r="B680" t="str">
            <v>محمد عزام</v>
          </cell>
          <cell r="C680" t="str">
            <v>ماهر</v>
          </cell>
          <cell r="D680" t="str">
            <v>نداء</v>
          </cell>
          <cell r="E680" t="str">
            <v>س3</v>
          </cell>
        </row>
        <row r="681">
          <cell r="A681">
            <v>211250</v>
          </cell>
          <cell r="B681" t="str">
            <v>محمد غانم</v>
          </cell>
          <cell r="C681" t="str">
            <v>احمد</v>
          </cell>
          <cell r="D681" t="str">
            <v>فصل</v>
          </cell>
          <cell r="E681" t="str">
            <v>س1</v>
          </cell>
        </row>
        <row r="682">
          <cell r="A682">
            <v>211252</v>
          </cell>
          <cell r="B682" t="str">
            <v>محمد فادي الرفاعي</v>
          </cell>
          <cell r="C682" t="str">
            <v>محمد بشار</v>
          </cell>
          <cell r="D682" t="str">
            <v>ناريمان</v>
          </cell>
          <cell r="E682" t="str">
            <v>س2</v>
          </cell>
        </row>
        <row r="683">
          <cell r="A683">
            <v>211253</v>
          </cell>
          <cell r="B683" t="str">
            <v>محمد فراس شربجي</v>
          </cell>
          <cell r="C683" t="str">
            <v>ايمن</v>
          </cell>
          <cell r="D683" t="str">
            <v>حسناء</v>
          </cell>
          <cell r="E683" t="str">
            <v>س3</v>
          </cell>
        </row>
        <row r="684">
          <cell r="A684">
            <v>211254</v>
          </cell>
          <cell r="B684" t="str">
            <v>محمد فرج ابراهيم</v>
          </cell>
          <cell r="C684" t="str">
            <v>محمد خليل</v>
          </cell>
          <cell r="D684" t="str">
            <v>فريده</v>
          </cell>
          <cell r="E684" t="str">
            <v>س1</v>
          </cell>
        </row>
        <row r="685">
          <cell r="A685">
            <v>211259</v>
          </cell>
          <cell r="B685" t="str">
            <v>محمد محفوض</v>
          </cell>
          <cell r="C685" t="str">
            <v>علاء الدين</v>
          </cell>
          <cell r="D685" t="str">
            <v>ادلينا</v>
          </cell>
          <cell r="E685" t="str">
            <v>س4</v>
          </cell>
        </row>
        <row r="686">
          <cell r="A686">
            <v>211261</v>
          </cell>
          <cell r="B686" t="str">
            <v>محمد مرعي</v>
          </cell>
          <cell r="C686" t="str">
            <v>اكرم</v>
          </cell>
          <cell r="D686" t="str">
            <v>ساميه</v>
          </cell>
          <cell r="E686" t="str">
            <v>س1</v>
          </cell>
        </row>
        <row r="687">
          <cell r="A687">
            <v>211264</v>
          </cell>
          <cell r="B687" t="str">
            <v>محمد موفق الكردي</v>
          </cell>
          <cell r="C687" t="str">
            <v>بسام</v>
          </cell>
          <cell r="D687" t="str">
            <v>رحاب</v>
          </cell>
          <cell r="E687" t="str">
            <v>س2</v>
          </cell>
        </row>
        <row r="688">
          <cell r="A688">
            <v>211274</v>
          </cell>
          <cell r="B688" t="str">
            <v>محمد ياسر عياش</v>
          </cell>
          <cell r="C688" t="str">
            <v>ماهر</v>
          </cell>
          <cell r="D688" t="str">
            <v>ناهد</v>
          </cell>
          <cell r="E688" t="str">
            <v>س1</v>
          </cell>
        </row>
        <row r="689">
          <cell r="A689">
            <v>211275</v>
          </cell>
          <cell r="B689" t="str">
            <v>محمد يامن السابق</v>
          </cell>
          <cell r="C689" t="str">
            <v>محمد امين</v>
          </cell>
          <cell r="D689" t="str">
            <v>لينا</v>
          </cell>
          <cell r="E689" t="str">
            <v>س3</v>
          </cell>
        </row>
        <row r="690">
          <cell r="A690">
            <v>211282</v>
          </cell>
          <cell r="B690" t="str">
            <v>محمود جوجو</v>
          </cell>
          <cell r="C690" t="str">
            <v>محمد ثابت</v>
          </cell>
          <cell r="D690" t="str">
            <v>ابتسام</v>
          </cell>
          <cell r="E690" t="str">
            <v>س3</v>
          </cell>
        </row>
        <row r="691">
          <cell r="A691">
            <v>211284</v>
          </cell>
          <cell r="B691" t="str">
            <v>محمود عمر</v>
          </cell>
          <cell r="C691" t="str">
            <v>محمد</v>
          </cell>
          <cell r="D691" t="str">
            <v>ورده</v>
          </cell>
          <cell r="E691" t="str">
            <v>س4</v>
          </cell>
        </row>
        <row r="692">
          <cell r="A692">
            <v>211285</v>
          </cell>
          <cell r="B692" t="str">
            <v>محمود عويس</v>
          </cell>
          <cell r="C692" t="str">
            <v>فارس</v>
          </cell>
          <cell r="D692" t="str">
            <v>سميره</v>
          </cell>
          <cell r="E692" t="str">
            <v>س2</v>
          </cell>
        </row>
        <row r="693">
          <cell r="A693">
            <v>211291</v>
          </cell>
          <cell r="B693" t="str">
            <v>مرام نويدر</v>
          </cell>
          <cell r="C693" t="str">
            <v>محمد</v>
          </cell>
          <cell r="D693" t="str">
            <v>بوران</v>
          </cell>
          <cell r="E693" t="str">
            <v>س3</v>
          </cell>
        </row>
        <row r="694">
          <cell r="A694">
            <v>211297</v>
          </cell>
          <cell r="B694" t="str">
            <v>مروه دبور</v>
          </cell>
          <cell r="C694" t="str">
            <v>دياب</v>
          </cell>
          <cell r="D694" t="str">
            <v>عائده</v>
          </cell>
          <cell r="E694" t="str">
            <v>س3</v>
          </cell>
        </row>
        <row r="695">
          <cell r="A695">
            <v>211298</v>
          </cell>
          <cell r="B695" t="str">
            <v>مروى ابراهيم</v>
          </cell>
          <cell r="C695" t="str">
            <v>صلاح</v>
          </cell>
          <cell r="D695" t="str">
            <v>نعيمه</v>
          </cell>
          <cell r="E695" t="str">
            <v>س4</v>
          </cell>
        </row>
        <row r="696">
          <cell r="A696">
            <v>211305</v>
          </cell>
          <cell r="B696" t="str">
            <v>معين خليل</v>
          </cell>
          <cell r="C696" t="str">
            <v>محمد</v>
          </cell>
          <cell r="D696" t="str">
            <v>منى</v>
          </cell>
          <cell r="E696" t="str">
            <v>س2</v>
          </cell>
        </row>
        <row r="697">
          <cell r="A697">
            <v>211307</v>
          </cell>
          <cell r="B697" t="str">
            <v>ملك الخطيب</v>
          </cell>
          <cell r="C697" t="str">
            <v>فرحان</v>
          </cell>
          <cell r="D697" t="str">
            <v>حنان</v>
          </cell>
          <cell r="E697" t="str">
            <v>س4</v>
          </cell>
        </row>
        <row r="698">
          <cell r="A698">
            <v>211309</v>
          </cell>
          <cell r="B698" t="str">
            <v>ملهم الجمال</v>
          </cell>
          <cell r="C698" t="str">
            <v>محمد غسان</v>
          </cell>
          <cell r="D698" t="str">
            <v>دلال</v>
          </cell>
          <cell r="E698" t="str">
            <v>س4</v>
          </cell>
        </row>
        <row r="699">
          <cell r="A699">
            <v>211310</v>
          </cell>
          <cell r="B699" t="str">
            <v>منار محرز</v>
          </cell>
          <cell r="C699" t="str">
            <v>حسام</v>
          </cell>
          <cell r="D699" t="str">
            <v>امال</v>
          </cell>
          <cell r="E699" t="str">
            <v>س3</v>
          </cell>
        </row>
        <row r="700">
          <cell r="A700">
            <v>211317</v>
          </cell>
          <cell r="B700" t="str">
            <v>موسى طالب</v>
          </cell>
          <cell r="C700" t="str">
            <v>محمد باقر</v>
          </cell>
          <cell r="D700" t="str">
            <v>فاطمه</v>
          </cell>
          <cell r="E700" t="str">
            <v>س4</v>
          </cell>
        </row>
        <row r="701">
          <cell r="A701">
            <v>211319</v>
          </cell>
          <cell r="B701" t="str">
            <v>موفق حلاق</v>
          </cell>
          <cell r="C701" t="str">
            <v>يوسف</v>
          </cell>
          <cell r="D701" t="str">
            <v>مها</v>
          </cell>
          <cell r="E701" t="str">
            <v>س3</v>
          </cell>
        </row>
        <row r="702">
          <cell r="A702">
            <v>211320</v>
          </cell>
          <cell r="B702" t="str">
            <v>مي نهري</v>
          </cell>
          <cell r="C702" t="str">
            <v>نبيل</v>
          </cell>
          <cell r="D702" t="str">
            <v>نبيله</v>
          </cell>
          <cell r="E702" t="str">
            <v>س4ح</v>
          </cell>
        </row>
        <row r="703">
          <cell r="A703">
            <v>211323</v>
          </cell>
          <cell r="B703" t="str">
            <v>ميساء حرب</v>
          </cell>
          <cell r="C703" t="str">
            <v>عبد المجيد</v>
          </cell>
          <cell r="D703" t="str">
            <v>سهام</v>
          </cell>
          <cell r="E703" t="str">
            <v>س4</v>
          </cell>
        </row>
        <row r="704">
          <cell r="A704">
            <v>211324</v>
          </cell>
          <cell r="B704" t="str">
            <v>ميساء محمود</v>
          </cell>
          <cell r="C704" t="str">
            <v>هيسم</v>
          </cell>
          <cell r="D704" t="str">
            <v>امنه</v>
          </cell>
          <cell r="E704" t="str">
            <v>س2</v>
          </cell>
        </row>
        <row r="705">
          <cell r="A705">
            <v>211332</v>
          </cell>
          <cell r="B705" t="str">
            <v>ندى الحافظ</v>
          </cell>
          <cell r="C705" t="str">
            <v>اياد</v>
          </cell>
          <cell r="D705" t="str">
            <v>هنادي</v>
          </cell>
          <cell r="E705" t="str">
            <v>س3</v>
          </cell>
        </row>
        <row r="706">
          <cell r="A706">
            <v>211338</v>
          </cell>
          <cell r="B706" t="str">
            <v>نسرين سوسق</v>
          </cell>
          <cell r="C706" t="str">
            <v>نواف</v>
          </cell>
          <cell r="D706" t="str">
            <v>خيريه</v>
          </cell>
          <cell r="E706" t="str">
            <v>س1</v>
          </cell>
        </row>
        <row r="707">
          <cell r="A707">
            <v>211340</v>
          </cell>
          <cell r="B707" t="str">
            <v>نغم الشمالي</v>
          </cell>
          <cell r="C707" t="str">
            <v>علي</v>
          </cell>
          <cell r="D707" t="str">
            <v>اروى</v>
          </cell>
          <cell r="E707" t="str">
            <v>س1</v>
          </cell>
        </row>
        <row r="708">
          <cell r="A708">
            <v>211345</v>
          </cell>
          <cell r="B708" t="str">
            <v>نوال قويدر</v>
          </cell>
          <cell r="C708" t="str">
            <v>عبد المولي</v>
          </cell>
          <cell r="D708" t="str">
            <v>لينا</v>
          </cell>
          <cell r="E708" t="str">
            <v>س3</v>
          </cell>
        </row>
        <row r="709">
          <cell r="A709">
            <v>211348</v>
          </cell>
          <cell r="B709" t="str">
            <v>نور الجوري</v>
          </cell>
          <cell r="C709" t="str">
            <v>محمد</v>
          </cell>
          <cell r="D709" t="str">
            <v>زهر</v>
          </cell>
          <cell r="E709" t="str">
            <v>س2</v>
          </cell>
        </row>
        <row r="710">
          <cell r="A710">
            <v>211351</v>
          </cell>
          <cell r="B710" t="str">
            <v>نور الشناعه</v>
          </cell>
          <cell r="C710" t="str">
            <v>مروان</v>
          </cell>
          <cell r="D710" t="str">
            <v>تيريز</v>
          </cell>
          <cell r="E710" t="str">
            <v>س2</v>
          </cell>
        </row>
        <row r="711">
          <cell r="A711">
            <v>211353</v>
          </cell>
          <cell r="B711" t="str">
            <v>نور الفقير</v>
          </cell>
          <cell r="C711" t="str">
            <v>محمد نزار</v>
          </cell>
          <cell r="D711" t="str">
            <v>لميس</v>
          </cell>
          <cell r="E711" t="str">
            <v>س1</v>
          </cell>
        </row>
        <row r="712">
          <cell r="A712">
            <v>211355</v>
          </cell>
          <cell r="B712" t="str">
            <v>نور الهلال</v>
          </cell>
          <cell r="C712" t="str">
            <v>وليد</v>
          </cell>
          <cell r="D712" t="str">
            <v>مريم</v>
          </cell>
          <cell r="E712" t="str">
            <v>س2</v>
          </cell>
        </row>
        <row r="713">
          <cell r="A713">
            <v>211356</v>
          </cell>
          <cell r="B713" t="str">
            <v>نور بكيه</v>
          </cell>
          <cell r="C713" t="str">
            <v>محمد علي</v>
          </cell>
          <cell r="D713" t="str">
            <v>اميمه</v>
          </cell>
          <cell r="E713" t="str">
            <v>س2</v>
          </cell>
        </row>
        <row r="714">
          <cell r="A714">
            <v>211357</v>
          </cell>
          <cell r="B714" t="str">
            <v>نور جديد</v>
          </cell>
          <cell r="C714" t="str">
            <v>هيثم</v>
          </cell>
          <cell r="D714" t="str">
            <v>ناظمه</v>
          </cell>
          <cell r="E714" t="str">
            <v>س4</v>
          </cell>
        </row>
        <row r="715">
          <cell r="A715">
            <v>211358</v>
          </cell>
          <cell r="B715" t="str">
            <v>نور درويش</v>
          </cell>
          <cell r="C715" t="str">
            <v>هيثم</v>
          </cell>
          <cell r="D715" t="str">
            <v>سفيره</v>
          </cell>
          <cell r="E715" t="str">
            <v>س3</v>
          </cell>
        </row>
        <row r="716">
          <cell r="A716">
            <v>211359</v>
          </cell>
          <cell r="B716" t="str">
            <v>نور عبيد</v>
          </cell>
          <cell r="C716" t="str">
            <v>رمزي</v>
          </cell>
          <cell r="D716" t="str">
            <v>ملك</v>
          </cell>
          <cell r="E716" t="str">
            <v>س4ح</v>
          </cell>
        </row>
        <row r="717">
          <cell r="A717">
            <v>211360</v>
          </cell>
          <cell r="B717" t="str">
            <v>نور علي</v>
          </cell>
          <cell r="C717" t="str">
            <v>علي</v>
          </cell>
          <cell r="D717" t="str">
            <v>مها</v>
          </cell>
          <cell r="E717" t="str">
            <v>س1</v>
          </cell>
        </row>
        <row r="718">
          <cell r="A718">
            <v>211374</v>
          </cell>
          <cell r="B718" t="str">
            <v>هبا صبح</v>
          </cell>
          <cell r="C718" t="str">
            <v>محمد</v>
          </cell>
          <cell r="D718" t="str">
            <v>عزيزه</v>
          </cell>
          <cell r="E718" t="str">
            <v>س3</v>
          </cell>
        </row>
        <row r="719">
          <cell r="A719">
            <v>211380</v>
          </cell>
          <cell r="B719" t="str">
            <v>هدى مصطفى</v>
          </cell>
          <cell r="C719" t="str">
            <v>عبد</v>
          </cell>
          <cell r="D719" t="str">
            <v>اميرة</v>
          </cell>
          <cell r="E719" t="str">
            <v>س1</v>
          </cell>
        </row>
        <row r="720">
          <cell r="A720">
            <v>211381</v>
          </cell>
          <cell r="B720" t="str">
            <v>هديل حسين</v>
          </cell>
          <cell r="C720" t="str">
            <v>محمود</v>
          </cell>
          <cell r="D720" t="str">
            <v>فاطمه</v>
          </cell>
          <cell r="E720" t="str">
            <v>س4ح</v>
          </cell>
        </row>
        <row r="721">
          <cell r="A721">
            <v>211383</v>
          </cell>
          <cell r="B721" t="str">
            <v>هزار محمد</v>
          </cell>
          <cell r="C721" t="str">
            <v>تيسير</v>
          </cell>
          <cell r="D721" t="str">
            <v>هيام</v>
          </cell>
          <cell r="E721" t="str">
            <v>س4ح</v>
          </cell>
        </row>
        <row r="722">
          <cell r="A722">
            <v>211388</v>
          </cell>
          <cell r="B722" t="str">
            <v>هلا سرور</v>
          </cell>
          <cell r="C722" t="str">
            <v>محمد</v>
          </cell>
          <cell r="D722" t="str">
            <v>وصفيه</v>
          </cell>
          <cell r="E722" t="str">
            <v>س4</v>
          </cell>
        </row>
        <row r="723">
          <cell r="A723">
            <v>211389</v>
          </cell>
          <cell r="B723" t="str">
            <v>هلا شحاده</v>
          </cell>
          <cell r="C723" t="str">
            <v>جمال</v>
          </cell>
          <cell r="D723" t="str">
            <v>خديجه</v>
          </cell>
          <cell r="E723" t="str">
            <v>س3</v>
          </cell>
        </row>
        <row r="724">
          <cell r="A724">
            <v>211396</v>
          </cell>
          <cell r="B724" t="str">
            <v>وائل ملحان</v>
          </cell>
          <cell r="C724" t="str">
            <v>محمود</v>
          </cell>
          <cell r="D724" t="str">
            <v>اميره</v>
          </cell>
          <cell r="E724" t="str">
            <v>س4</v>
          </cell>
        </row>
        <row r="725">
          <cell r="A725">
            <v>211400</v>
          </cell>
          <cell r="B725" t="str">
            <v>وسام العلي</v>
          </cell>
          <cell r="C725" t="str">
            <v>خضر</v>
          </cell>
          <cell r="D725" t="str">
            <v>ندوه</v>
          </cell>
          <cell r="E725" t="str">
            <v>س2</v>
          </cell>
        </row>
        <row r="726">
          <cell r="A726">
            <v>211407</v>
          </cell>
          <cell r="B726" t="str">
            <v>وليم سعاده</v>
          </cell>
          <cell r="C726" t="str">
            <v>سامي</v>
          </cell>
          <cell r="D726" t="str">
            <v>انعام</v>
          </cell>
          <cell r="E726" t="str">
            <v>س3</v>
          </cell>
        </row>
        <row r="727">
          <cell r="A727">
            <v>211408</v>
          </cell>
          <cell r="B727" t="str">
            <v>وهيب بشير</v>
          </cell>
          <cell r="C727" t="str">
            <v>محمود</v>
          </cell>
          <cell r="D727" t="str">
            <v>سهام</v>
          </cell>
          <cell r="E727" t="str">
            <v>س4</v>
          </cell>
        </row>
        <row r="728">
          <cell r="A728">
            <v>211410</v>
          </cell>
          <cell r="B728" t="str">
            <v>يارا عضوم</v>
          </cell>
          <cell r="C728" t="str">
            <v>وليد</v>
          </cell>
          <cell r="D728" t="str">
            <v>ميسون</v>
          </cell>
          <cell r="E728" t="str">
            <v>س4</v>
          </cell>
        </row>
        <row r="729">
          <cell r="A729">
            <v>211415</v>
          </cell>
          <cell r="B729" t="str">
            <v>ياسين شرفي</v>
          </cell>
          <cell r="C729" t="str">
            <v>احمد راتب</v>
          </cell>
          <cell r="D729" t="str">
            <v>اماني</v>
          </cell>
          <cell r="E729" t="str">
            <v>س4</v>
          </cell>
        </row>
        <row r="730">
          <cell r="A730">
            <v>211419</v>
          </cell>
          <cell r="B730" t="str">
            <v>يحيى الرفاعي</v>
          </cell>
          <cell r="C730" t="str">
            <v>حسن</v>
          </cell>
          <cell r="D730" t="str">
            <v>فاتن خطاب</v>
          </cell>
          <cell r="E730" t="str">
            <v>س4</v>
          </cell>
        </row>
        <row r="731">
          <cell r="A731">
            <v>211420</v>
          </cell>
          <cell r="B731" t="str">
            <v>يزن البنا</v>
          </cell>
          <cell r="C731" t="str">
            <v>محمد زياد</v>
          </cell>
          <cell r="D731" t="str">
            <v>اروى</v>
          </cell>
          <cell r="E731" t="str">
            <v>س4</v>
          </cell>
        </row>
        <row r="732">
          <cell r="A732">
            <v>211422</v>
          </cell>
          <cell r="B732" t="str">
            <v>يزن السعدي</v>
          </cell>
          <cell r="C732" t="str">
            <v>احمد</v>
          </cell>
          <cell r="D732" t="str">
            <v>فاطمه</v>
          </cell>
          <cell r="E732" t="str">
            <v>س3ح</v>
          </cell>
        </row>
        <row r="733">
          <cell r="A733">
            <v>211424</v>
          </cell>
          <cell r="B733" t="str">
            <v>يزن ميا</v>
          </cell>
          <cell r="C733" t="str">
            <v>دريد</v>
          </cell>
          <cell r="D733" t="str">
            <v>نهاد</v>
          </cell>
          <cell r="E733" t="str">
            <v>س1</v>
          </cell>
        </row>
        <row r="734">
          <cell r="A734">
            <v>211428</v>
          </cell>
          <cell r="B734" t="str">
            <v>يوسف عياد</v>
          </cell>
          <cell r="C734" t="str">
            <v>محمد سمير</v>
          </cell>
          <cell r="D734" t="str">
            <v>سميه</v>
          </cell>
          <cell r="E734" t="str">
            <v>س4</v>
          </cell>
        </row>
        <row r="735">
          <cell r="A735">
            <v>211430</v>
          </cell>
          <cell r="B735" t="str">
            <v>ملهم هناوي</v>
          </cell>
          <cell r="C735" t="str">
            <v>عدنان</v>
          </cell>
          <cell r="D735" t="str">
            <v>منال</v>
          </cell>
          <cell r="E735" t="str">
            <v>س2</v>
          </cell>
        </row>
        <row r="736">
          <cell r="A736">
            <v>211431</v>
          </cell>
          <cell r="B736" t="str">
            <v>نجاح سلوم</v>
          </cell>
          <cell r="C736" t="str">
            <v>جميل</v>
          </cell>
          <cell r="D736" t="str">
            <v>سعده</v>
          </cell>
          <cell r="E736" t="str">
            <v>س1</v>
          </cell>
        </row>
        <row r="737">
          <cell r="A737">
            <v>211439</v>
          </cell>
          <cell r="B737" t="str">
            <v>ابراهيم عازر</v>
          </cell>
          <cell r="C737" t="str">
            <v>موسى</v>
          </cell>
          <cell r="D737" t="str">
            <v>رويده</v>
          </cell>
          <cell r="E737" t="str">
            <v>س3</v>
          </cell>
        </row>
        <row r="738">
          <cell r="A738">
            <v>211440</v>
          </cell>
          <cell r="B738" t="str">
            <v>نور الدين الاسود</v>
          </cell>
          <cell r="C738" t="str">
            <v>كمال</v>
          </cell>
          <cell r="D738" t="str">
            <v>سهير</v>
          </cell>
          <cell r="E738" t="str">
            <v>س4</v>
          </cell>
        </row>
        <row r="739">
          <cell r="A739">
            <v>211443</v>
          </cell>
          <cell r="B739" t="str">
            <v>مجد عليان تبلو</v>
          </cell>
          <cell r="C739" t="str">
            <v>علي</v>
          </cell>
          <cell r="D739" t="str">
            <v>مياده</v>
          </cell>
          <cell r="E739" t="str">
            <v>س3</v>
          </cell>
        </row>
        <row r="740">
          <cell r="A740">
            <v>211448</v>
          </cell>
          <cell r="B740" t="str">
            <v>سيما مردود</v>
          </cell>
          <cell r="C740" t="str">
            <v>عبد</v>
          </cell>
          <cell r="D740" t="str">
            <v>منى المردود</v>
          </cell>
          <cell r="E740" t="str">
            <v>س2</v>
          </cell>
        </row>
        <row r="741">
          <cell r="A741">
            <v>211454</v>
          </cell>
          <cell r="B741" t="str">
            <v>احمد الاشقر</v>
          </cell>
          <cell r="C741" t="str">
            <v>محمد عرفان</v>
          </cell>
          <cell r="D741" t="str">
            <v>ايناس</v>
          </cell>
          <cell r="E741" t="str">
            <v>س4</v>
          </cell>
        </row>
        <row r="742">
          <cell r="A742">
            <v>211458</v>
          </cell>
          <cell r="B742" t="str">
            <v>احمد عبد الحق</v>
          </cell>
          <cell r="C742" t="str">
            <v>محمود</v>
          </cell>
          <cell r="D742" t="str">
            <v>فاطمه</v>
          </cell>
          <cell r="E742" t="str">
            <v>س4</v>
          </cell>
        </row>
        <row r="743">
          <cell r="A743">
            <v>211465</v>
          </cell>
          <cell r="B743" t="str">
            <v>اريج العبد الله الحسين</v>
          </cell>
          <cell r="C743" t="str">
            <v>برجس</v>
          </cell>
          <cell r="D743" t="str">
            <v>جهيده</v>
          </cell>
          <cell r="E743" t="str">
            <v>س1</v>
          </cell>
        </row>
        <row r="744">
          <cell r="A744">
            <v>211466</v>
          </cell>
          <cell r="B744" t="str">
            <v>اريج الوسوف</v>
          </cell>
          <cell r="C744" t="str">
            <v>ناظم</v>
          </cell>
          <cell r="D744" t="str">
            <v>مها</v>
          </cell>
          <cell r="E744" t="str">
            <v>س4</v>
          </cell>
        </row>
        <row r="745">
          <cell r="A745">
            <v>211467</v>
          </cell>
          <cell r="B745" t="str">
            <v>اسامه العلي</v>
          </cell>
          <cell r="C745" t="str">
            <v>عز الدين</v>
          </cell>
          <cell r="D745" t="str">
            <v>مريم</v>
          </cell>
          <cell r="E745" t="str">
            <v>س1</v>
          </cell>
        </row>
        <row r="746">
          <cell r="A746">
            <v>211471</v>
          </cell>
          <cell r="B746" t="str">
            <v>اسراء فروخ</v>
          </cell>
          <cell r="C746" t="str">
            <v>عبدالله</v>
          </cell>
          <cell r="D746" t="str">
            <v>وضحه</v>
          </cell>
          <cell r="E746" t="str">
            <v>س4</v>
          </cell>
        </row>
        <row r="747">
          <cell r="A747">
            <v>211473</v>
          </cell>
          <cell r="B747" t="str">
            <v>اسماء الله اللحام</v>
          </cell>
          <cell r="C747" t="str">
            <v>محمد خير</v>
          </cell>
          <cell r="D747" t="str">
            <v>منى</v>
          </cell>
          <cell r="E747" t="str">
            <v>س3ح</v>
          </cell>
        </row>
        <row r="748">
          <cell r="A748">
            <v>211478</v>
          </cell>
          <cell r="B748" t="str">
            <v>اشرف عثمان</v>
          </cell>
          <cell r="C748" t="str">
            <v>وليد</v>
          </cell>
          <cell r="D748" t="str">
            <v>عنايا</v>
          </cell>
          <cell r="E748" t="str">
            <v>س2</v>
          </cell>
        </row>
        <row r="749">
          <cell r="A749">
            <v>211481</v>
          </cell>
          <cell r="B749" t="str">
            <v>اصف سلامه</v>
          </cell>
          <cell r="C749" t="str">
            <v>عبد الحميد</v>
          </cell>
          <cell r="D749" t="str">
            <v>وفاء</v>
          </cell>
          <cell r="E749" t="str">
            <v>س4</v>
          </cell>
        </row>
        <row r="750">
          <cell r="A750">
            <v>211483</v>
          </cell>
          <cell r="B750" t="str">
            <v>الاء الحلبي</v>
          </cell>
          <cell r="C750" t="str">
            <v>خليل</v>
          </cell>
          <cell r="D750" t="str">
            <v>ملكه</v>
          </cell>
          <cell r="E750" t="str">
            <v>س4</v>
          </cell>
        </row>
        <row r="751">
          <cell r="A751">
            <v>211485</v>
          </cell>
          <cell r="B751" t="str">
            <v>الاء العلوي</v>
          </cell>
          <cell r="C751" t="str">
            <v>عارف</v>
          </cell>
          <cell r="D751" t="str">
            <v>هنادي</v>
          </cell>
          <cell r="E751" t="str">
            <v>س2</v>
          </cell>
        </row>
        <row r="752">
          <cell r="A752">
            <v>211487</v>
          </cell>
          <cell r="B752" t="str">
            <v>الاء جاهل</v>
          </cell>
          <cell r="C752" t="str">
            <v>فؤاد</v>
          </cell>
          <cell r="D752" t="str">
            <v>وفاء</v>
          </cell>
          <cell r="E752" t="str">
            <v>س3</v>
          </cell>
        </row>
        <row r="753">
          <cell r="A753">
            <v>211489</v>
          </cell>
          <cell r="B753" t="str">
            <v>الاء خطاب</v>
          </cell>
          <cell r="C753" t="str">
            <v>محمد مهيار</v>
          </cell>
          <cell r="D753" t="str">
            <v>شذى</v>
          </cell>
          <cell r="E753" t="str">
            <v>س1</v>
          </cell>
        </row>
        <row r="754">
          <cell r="A754">
            <v>211491</v>
          </cell>
          <cell r="B754" t="str">
            <v>الهام عبد الرزاق</v>
          </cell>
          <cell r="C754" t="str">
            <v>خالد</v>
          </cell>
          <cell r="D754" t="str">
            <v>فاطمه</v>
          </cell>
          <cell r="E754" t="str">
            <v>س3</v>
          </cell>
        </row>
        <row r="755">
          <cell r="A755">
            <v>211492</v>
          </cell>
          <cell r="B755" t="str">
            <v>اليسار الحجلي</v>
          </cell>
          <cell r="C755" t="str">
            <v>بشار</v>
          </cell>
          <cell r="D755" t="str">
            <v>سحر</v>
          </cell>
          <cell r="E755" t="str">
            <v>س3ح</v>
          </cell>
        </row>
        <row r="756">
          <cell r="A756">
            <v>211497</v>
          </cell>
          <cell r="B756" t="str">
            <v>اميره العقاد</v>
          </cell>
          <cell r="C756" t="str">
            <v>احمد</v>
          </cell>
          <cell r="D756" t="str">
            <v>كلثوم</v>
          </cell>
          <cell r="E756" t="str">
            <v>س4</v>
          </cell>
        </row>
        <row r="757">
          <cell r="A757">
            <v>211498</v>
          </cell>
          <cell r="B757" t="str">
            <v>امينه يورك</v>
          </cell>
          <cell r="C757" t="str">
            <v>عبدالرحمن</v>
          </cell>
          <cell r="D757" t="str">
            <v>عائشه</v>
          </cell>
          <cell r="E757" t="str">
            <v>س1</v>
          </cell>
        </row>
        <row r="758">
          <cell r="A758">
            <v>211501</v>
          </cell>
          <cell r="B758" t="str">
            <v>انس خليل</v>
          </cell>
          <cell r="C758" t="str">
            <v>يوسف</v>
          </cell>
          <cell r="D758" t="str">
            <v>ورده</v>
          </cell>
          <cell r="E758" t="str">
            <v>س3</v>
          </cell>
        </row>
        <row r="759">
          <cell r="A759">
            <v>211503</v>
          </cell>
          <cell r="B759" t="str">
            <v>انطوانيت جزاره</v>
          </cell>
          <cell r="C759" t="str">
            <v>جوزيف</v>
          </cell>
          <cell r="D759" t="str">
            <v>كلوديت</v>
          </cell>
          <cell r="E759" t="str">
            <v>س4</v>
          </cell>
        </row>
        <row r="760">
          <cell r="A760">
            <v>211506</v>
          </cell>
          <cell r="B760" t="str">
            <v>اوس سلامي</v>
          </cell>
          <cell r="C760" t="str">
            <v>ضاحي</v>
          </cell>
          <cell r="D760" t="str">
            <v>مفيده</v>
          </cell>
          <cell r="E760" t="str">
            <v>س3</v>
          </cell>
        </row>
        <row r="761">
          <cell r="A761">
            <v>211509</v>
          </cell>
          <cell r="B761" t="str">
            <v>اية الريحاوي</v>
          </cell>
          <cell r="C761" t="str">
            <v>عماد</v>
          </cell>
          <cell r="D761" t="str">
            <v>أمل</v>
          </cell>
          <cell r="E761" t="str">
            <v>س3</v>
          </cell>
        </row>
        <row r="762">
          <cell r="A762">
            <v>211510</v>
          </cell>
          <cell r="B762" t="str">
            <v>ايمان الخطيب</v>
          </cell>
          <cell r="C762" t="str">
            <v>محمود</v>
          </cell>
          <cell r="D762" t="str">
            <v>هيفا</v>
          </cell>
          <cell r="E762" t="str">
            <v>س2</v>
          </cell>
        </row>
        <row r="763">
          <cell r="A763">
            <v>211514</v>
          </cell>
          <cell r="B763" t="str">
            <v>ايه الديب</v>
          </cell>
          <cell r="C763" t="str">
            <v>كمال</v>
          </cell>
          <cell r="D763" t="str">
            <v>فاطمه</v>
          </cell>
          <cell r="E763" t="str">
            <v>س1</v>
          </cell>
        </row>
        <row r="764">
          <cell r="A764">
            <v>211515</v>
          </cell>
          <cell r="B764" t="str">
            <v>ايه الفارس</v>
          </cell>
          <cell r="C764" t="str">
            <v>فارس</v>
          </cell>
          <cell r="D764" t="str">
            <v>روعه</v>
          </cell>
          <cell r="E764" t="str">
            <v>س4</v>
          </cell>
        </row>
        <row r="765">
          <cell r="A765">
            <v>211516</v>
          </cell>
          <cell r="B765" t="str">
            <v>ايهم زهره</v>
          </cell>
          <cell r="C765" t="str">
            <v>محمود</v>
          </cell>
          <cell r="D765" t="str">
            <v>ضحى</v>
          </cell>
          <cell r="E765" t="str">
            <v>س2</v>
          </cell>
        </row>
        <row r="766">
          <cell r="A766">
            <v>211529</v>
          </cell>
          <cell r="B766" t="str">
            <v>بريفان باكير</v>
          </cell>
          <cell r="C766" t="str">
            <v>زياد</v>
          </cell>
          <cell r="D766" t="str">
            <v>فطوم</v>
          </cell>
          <cell r="E766" t="str">
            <v>س2</v>
          </cell>
        </row>
        <row r="767">
          <cell r="A767">
            <v>211533</v>
          </cell>
          <cell r="B767" t="str">
            <v>بشره المحمود</v>
          </cell>
          <cell r="C767" t="str">
            <v>محمد</v>
          </cell>
          <cell r="D767" t="str">
            <v>عيده</v>
          </cell>
          <cell r="E767" t="str">
            <v>س4</v>
          </cell>
        </row>
        <row r="768">
          <cell r="A768">
            <v>211534</v>
          </cell>
          <cell r="B768" t="str">
            <v>بشرى الابرص</v>
          </cell>
          <cell r="C768" t="str">
            <v>وليد</v>
          </cell>
          <cell r="D768" t="str">
            <v>اسماء</v>
          </cell>
          <cell r="E768" t="str">
            <v>س1</v>
          </cell>
        </row>
        <row r="769">
          <cell r="A769">
            <v>211535</v>
          </cell>
          <cell r="B769" t="str">
            <v>بشرى الحمد</v>
          </cell>
          <cell r="C769" t="str">
            <v>محمد</v>
          </cell>
          <cell r="D769" t="str">
            <v>فاطمه</v>
          </cell>
          <cell r="E769" t="str">
            <v>س2</v>
          </cell>
        </row>
        <row r="770">
          <cell r="A770">
            <v>211536</v>
          </cell>
          <cell r="B770" t="str">
            <v>بشرى الريابي</v>
          </cell>
          <cell r="C770" t="str">
            <v>عدنان</v>
          </cell>
          <cell r="D770" t="str">
            <v>فاطمه</v>
          </cell>
          <cell r="E770" t="str">
            <v>س4</v>
          </cell>
        </row>
        <row r="771">
          <cell r="A771">
            <v>211538</v>
          </cell>
          <cell r="B771" t="str">
            <v>بشرى وسوف</v>
          </cell>
          <cell r="C771" t="str">
            <v>ازدشير</v>
          </cell>
          <cell r="D771" t="str">
            <v>يسرى</v>
          </cell>
          <cell r="E771" t="str">
            <v>س3</v>
          </cell>
        </row>
        <row r="772">
          <cell r="A772">
            <v>211541</v>
          </cell>
          <cell r="B772" t="str">
            <v>بنان تللو</v>
          </cell>
          <cell r="C772" t="str">
            <v>نايف</v>
          </cell>
          <cell r="D772" t="str">
            <v>سوريه</v>
          </cell>
          <cell r="E772" t="str">
            <v>س1</v>
          </cell>
        </row>
        <row r="773">
          <cell r="A773">
            <v>211543</v>
          </cell>
          <cell r="B773" t="str">
            <v>بيان شمعه</v>
          </cell>
          <cell r="C773" t="str">
            <v>سامر</v>
          </cell>
          <cell r="D773" t="str">
            <v>مريم</v>
          </cell>
          <cell r="E773" t="str">
            <v>س4</v>
          </cell>
        </row>
        <row r="774">
          <cell r="A774">
            <v>211545</v>
          </cell>
          <cell r="B774" t="str">
            <v>بيان نكاش</v>
          </cell>
          <cell r="C774" t="str">
            <v>حسين</v>
          </cell>
          <cell r="D774" t="str">
            <v>سميره</v>
          </cell>
          <cell r="E774" t="str">
            <v>س4</v>
          </cell>
        </row>
        <row r="775">
          <cell r="A775">
            <v>211546</v>
          </cell>
          <cell r="B775" t="str">
            <v>بيلسان عجاوي</v>
          </cell>
          <cell r="C775" t="str">
            <v>جمال</v>
          </cell>
          <cell r="D775" t="str">
            <v>خلود</v>
          </cell>
          <cell r="E775" t="str">
            <v>س4ح</v>
          </cell>
        </row>
        <row r="776">
          <cell r="A776">
            <v>211547</v>
          </cell>
          <cell r="B776" t="str">
            <v>بيلسان نصره</v>
          </cell>
          <cell r="C776" t="str">
            <v>دياب</v>
          </cell>
          <cell r="D776" t="str">
            <v>عفاف</v>
          </cell>
          <cell r="E776" t="str">
            <v>س3</v>
          </cell>
        </row>
        <row r="777">
          <cell r="A777">
            <v>211548</v>
          </cell>
          <cell r="B777" t="str">
            <v>تيماء العمري</v>
          </cell>
          <cell r="C777" t="str">
            <v>صلاح الدين</v>
          </cell>
          <cell r="D777" t="str">
            <v>ثناء</v>
          </cell>
          <cell r="E777" t="str">
            <v>س1</v>
          </cell>
        </row>
        <row r="778">
          <cell r="A778">
            <v>211550</v>
          </cell>
          <cell r="B778" t="str">
            <v>ثريا البيروتي</v>
          </cell>
          <cell r="C778" t="str">
            <v>محمد عارف</v>
          </cell>
          <cell r="D778" t="str">
            <v>عبير</v>
          </cell>
          <cell r="E778" t="str">
            <v>س4</v>
          </cell>
        </row>
        <row r="779">
          <cell r="A779">
            <v>211551</v>
          </cell>
          <cell r="B779" t="str">
            <v>ثريا محمد</v>
          </cell>
          <cell r="C779" t="str">
            <v>صالح</v>
          </cell>
          <cell r="D779" t="str">
            <v>هند</v>
          </cell>
          <cell r="E779" t="str">
            <v>س4</v>
          </cell>
        </row>
        <row r="780">
          <cell r="A780">
            <v>211555</v>
          </cell>
          <cell r="B780" t="str">
            <v>جورجينا قدسي</v>
          </cell>
          <cell r="C780" t="str">
            <v>نبيل</v>
          </cell>
          <cell r="D780" t="str">
            <v>ريتا</v>
          </cell>
          <cell r="E780" t="str">
            <v>س3</v>
          </cell>
        </row>
        <row r="781">
          <cell r="A781">
            <v>211556</v>
          </cell>
          <cell r="B781" t="str">
            <v>جوليانا المسعد</v>
          </cell>
          <cell r="C781" t="str">
            <v>جورج</v>
          </cell>
          <cell r="D781" t="str">
            <v>رمزا</v>
          </cell>
          <cell r="E781" t="str">
            <v>س4</v>
          </cell>
        </row>
        <row r="782">
          <cell r="A782">
            <v>211559</v>
          </cell>
          <cell r="B782" t="str">
            <v>حسام شرف</v>
          </cell>
          <cell r="C782" t="str">
            <v>حسان</v>
          </cell>
          <cell r="D782" t="str">
            <v>رنا</v>
          </cell>
          <cell r="E782" t="str">
            <v>س2</v>
          </cell>
        </row>
        <row r="783">
          <cell r="A783">
            <v>211560</v>
          </cell>
          <cell r="B783" t="str">
            <v>حسام كركي</v>
          </cell>
          <cell r="C783" t="str">
            <v>محمدسعيد</v>
          </cell>
          <cell r="D783" t="str">
            <v>سعاد</v>
          </cell>
          <cell r="E783" t="str">
            <v>س2</v>
          </cell>
        </row>
        <row r="784">
          <cell r="A784">
            <v>211561</v>
          </cell>
          <cell r="B784" t="str">
            <v>حسام مرهج</v>
          </cell>
          <cell r="C784" t="str">
            <v>فؤاد</v>
          </cell>
          <cell r="D784" t="str">
            <v>رجاء</v>
          </cell>
          <cell r="E784" t="str">
            <v>س4</v>
          </cell>
        </row>
        <row r="785">
          <cell r="A785">
            <v>211565</v>
          </cell>
          <cell r="B785" t="str">
            <v>حسن فخور</v>
          </cell>
          <cell r="C785" t="str">
            <v>يوسف</v>
          </cell>
          <cell r="D785" t="str">
            <v>جورجيت</v>
          </cell>
          <cell r="E785" t="str">
            <v>س4</v>
          </cell>
        </row>
        <row r="786">
          <cell r="A786">
            <v>211568</v>
          </cell>
          <cell r="B786" t="str">
            <v>حسين حماده</v>
          </cell>
          <cell r="C786" t="str">
            <v>فهد</v>
          </cell>
          <cell r="D786" t="str">
            <v>حسناء</v>
          </cell>
          <cell r="E786" t="str">
            <v>س4</v>
          </cell>
        </row>
        <row r="787">
          <cell r="A787">
            <v>211569</v>
          </cell>
          <cell r="B787" t="str">
            <v>حسين علي</v>
          </cell>
          <cell r="C787" t="str">
            <v>بسام</v>
          </cell>
          <cell r="D787" t="str">
            <v>امنه</v>
          </cell>
          <cell r="E787" t="str">
            <v>س3</v>
          </cell>
        </row>
        <row r="788">
          <cell r="A788">
            <v>211570</v>
          </cell>
          <cell r="B788" t="str">
            <v>حلا ابوسليم</v>
          </cell>
          <cell r="C788" t="str">
            <v>نضال</v>
          </cell>
          <cell r="D788" t="str">
            <v>هيفاء</v>
          </cell>
          <cell r="E788" t="str">
            <v>س3</v>
          </cell>
        </row>
        <row r="789">
          <cell r="A789">
            <v>211571</v>
          </cell>
          <cell r="B789" t="str">
            <v>حمزه العلان</v>
          </cell>
          <cell r="C789" t="str">
            <v>احمد</v>
          </cell>
          <cell r="D789" t="str">
            <v>هناء</v>
          </cell>
          <cell r="E789" t="str">
            <v>س4</v>
          </cell>
        </row>
        <row r="790">
          <cell r="A790">
            <v>211573</v>
          </cell>
          <cell r="B790" t="str">
            <v>حنان عاتكه</v>
          </cell>
          <cell r="C790" t="str">
            <v>احمد</v>
          </cell>
          <cell r="D790" t="str">
            <v>هاله</v>
          </cell>
          <cell r="E790" t="str">
            <v>س4</v>
          </cell>
        </row>
        <row r="791">
          <cell r="A791">
            <v>211574</v>
          </cell>
          <cell r="B791" t="str">
            <v>حنين الشاذلي</v>
          </cell>
          <cell r="C791" t="str">
            <v>محمد مرسي</v>
          </cell>
          <cell r="D791" t="str">
            <v>حنان</v>
          </cell>
          <cell r="E791" t="str">
            <v>س2ح</v>
          </cell>
        </row>
        <row r="792">
          <cell r="A792">
            <v>211579</v>
          </cell>
          <cell r="B792" t="str">
            <v>خالد الساطي</v>
          </cell>
          <cell r="C792" t="str">
            <v>نادر</v>
          </cell>
          <cell r="D792" t="str">
            <v>فاطمه</v>
          </cell>
          <cell r="E792" t="str">
            <v>س1</v>
          </cell>
        </row>
        <row r="793">
          <cell r="A793">
            <v>211581</v>
          </cell>
          <cell r="B793" t="str">
            <v>خالد بيرقدار</v>
          </cell>
          <cell r="C793" t="str">
            <v>هيثم</v>
          </cell>
          <cell r="D793" t="str">
            <v>غاده</v>
          </cell>
          <cell r="E793" t="str">
            <v>س4</v>
          </cell>
        </row>
        <row r="794">
          <cell r="A794">
            <v>211584</v>
          </cell>
          <cell r="B794" t="str">
            <v>خليل برمو</v>
          </cell>
          <cell r="C794" t="str">
            <v>ناصر</v>
          </cell>
          <cell r="D794" t="str">
            <v>فلك</v>
          </cell>
          <cell r="E794" t="str">
            <v>س3</v>
          </cell>
        </row>
        <row r="795">
          <cell r="A795">
            <v>211585</v>
          </cell>
          <cell r="B795" t="str">
            <v>خليل بشبش</v>
          </cell>
          <cell r="C795" t="str">
            <v>جمعه</v>
          </cell>
          <cell r="D795" t="str">
            <v>مؤمنه</v>
          </cell>
          <cell r="E795" t="str">
            <v>س4</v>
          </cell>
        </row>
        <row r="796">
          <cell r="A796">
            <v>211594</v>
          </cell>
          <cell r="B796" t="str">
            <v>دلال المغربي</v>
          </cell>
          <cell r="C796" t="str">
            <v>محمد حسان</v>
          </cell>
          <cell r="D796" t="str">
            <v>فاديه</v>
          </cell>
          <cell r="E796" t="str">
            <v>س2</v>
          </cell>
        </row>
        <row r="797">
          <cell r="A797">
            <v>211595</v>
          </cell>
          <cell r="B797" t="str">
            <v>ديانا الشدايده</v>
          </cell>
          <cell r="C797" t="str">
            <v>عبود</v>
          </cell>
          <cell r="D797" t="str">
            <v>منى</v>
          </cell>
          <cell r="E797" t="str">
            <v>س3</v>
          </cell>
        </row>
        <row r="798">
          <cell r="A798">
            <v>211596</v>
          </cell>
          <cell r="B798" t="str">
            <v>ديانا خطيب</v>
          </cell>
          <cell r="C798" t="str">
            <v>احمد</v>
          </cell>
          <cell r="D798" t="str">
            <v>اسماء</v>
          </cell>
          <cell r="E798" t="str">
            <v>س3</v>
          </cell>
        </row>
        <row r="799">
          <cell r="A799">
            <v>211600</v>
          </cell>
          <cell r="B799" t="str">
            <v>دينا رمضان</v>
          </cell>
          <cell r="C799" t="str">
            <v>خليل</v>
          </cell>
          <cell r="D799" t="str">
            <v>مريم</v>
          </cell>
          <cell r="E799" t="str">
            <v>س3</v>
          </cell>
        </row>
        <row r="800">
          <cell r="A800">
            <v>211603</v>
          </cell>
          <cell r="B800" t="str">
            <v>رؤى كريم</v>
          </cell>
          <cell r="C800" t="str">
            <v>عنوان</v>
          </cell>
          <cell r="D800" t="str">
            <v>منى</v>
          </cell>
          <cell r="E800" t="str">
            <v>س1</v>
          </cell>
        </row>
        <row r="801">
          <cell r="A801">
            <v>211605</v>
          </cell>
          <cell r="B801" t="str">
            <v>رائد طحان</v>
          </cell>
          <cell r="C801" t="str">
            <v>حسين</v>
          </cell>
          <cell r="D801" t="str">
            <v>شاهزنان</v>
          </cell>
          <cell r="E801" t="str">
            <v>س2</v>
          </cell>
        </row>
        <row r="802">
          <cell r="A802">
            <v>211606</v>
          </cell>
          <cell r="B802" t="str">
            <v>راضي لطفي</v>
          </cell>
          <cell r="C802" t="str">
            <v>عيسى</v>
          </cell>
          <cell r="D802" t="str">
            <v>ورده</v>
          </cell>
          <cell r="E802" t="str">
            <v>س2</v>
          </cell>
        </row>
        <row r="803">
          <cell r="A803">
            <v>211607</v>
          </cell>
          <cell r="B803" t="str">
            <v>راما الاسود</v>
          </cell>
          <cell r="C803" t="str">
            <v>زهير</v>
          </cell>
          <cell r="D803" t="str">
            <v>ايمان</v>
          </cell>
          <cell r="E803" t="str">
            <v>س2</v>
          </cell>
        </row>
        <row r="804">
          <cell r="A804">
            <v>211608</v>
          </cell>
          <cell r="B804" t="str">
            <v>راما الملاح</v>
          </cell>
          <cell r="C804" t="str">
            <v>رضوان</v>
          </cell>
          <cell r="D804" t="str">
            <v>نديده</v>
          </cell>
          <cell r="E804" t="str">
            <v>س2</v>
          </cell>
        </row>
        <row r="805">
          <cell r="A805">
            <v>211609</v>
          </cell>
          <cell r="B805" t="str">
            <v>راما بني المرجه</v>
          </cell>
          <cell r="C805" t="str">
            <v>اسامه</v>
          </cell>
          <cell r="D805" t="str">
            <v>ملك زيدان</v>
          </cell>
          <cell r="E805" t="str">
            <v>س3</v>
          </cell>
        </row>
        <row r="806">
          <cell r="A806">
            <v>211611</v>
          </cell>
          <cell r="B806" t="str">
            <v>راما رشيدي</v>
          </cell>
          <cell r="C806" t="str">
            <v>محمد</v>
          </cell>
          <cell r="D806" t="str">
            <v>حسناء</v>
          </cell>
          <cell r="E806" t="str">
            <v>س3</v>
          </cell>
        </row>
        <row r="807">
          <cell r="A807">
            <v>211613</v>
          </cell>
          <cell r="B807" t="str">
            <v>رامي ابومحمود</v>
          </cell>
          <cell r="C807" t="str">
            <v>عصام</v>
          </cell>
          <cell r="D807" t="str">
            <v>انصاف</v>
          </cell>
          <cell r="E807" t="str">
            <v>س2</v>
          </cell>
        </row>
        <row r="808">
          <cell r="A808">
            <v>211614</v>
          </cell>
          <cell r="B808" t="str">
            <v>رامي احمد</v>
          </cell>
          <cell r="C808" t="str">
            <v>موفق</v>
          </cell>
          <cell r="D808" t="str">
            <v>ماري</v>
          </cell>
          <cell r="E808" t="str">
            <v>س4ح</v>
          </cell>
        </row>
        <row r="809">
          <cell r="A809">
            <v>211615</v>
          </cell>
          <cell r="B809" t="str">
            <v>رامي خضره</v>
          </cell>
          <cell r="C809" t="str">
            <v>رجب</v>
          </cell>
          <cell r="D809" t="str">
            <v>ملكي</v>
          </cell>
          <cell r="E809" t="str">
            <v>س4</v>
          </cell>
        </row>
        <row r="810">
          <cell r="A810">
            <v>211616</v>
          </cell>
          <cell r="B810" t="str">
            <v>رامي دوماني</v>
          </cell>
          <cell r="C810" t="str">
            <v>جمال</v>
          </cell>
          <cell r="D810" t="str">
            <v>ابتسام</v>
          </cell>
          <cell r="E810" t="str">
            <v>س2</v>
          </cell>
        </row>
        <row r="811">
          <cell r="A811">
            <v>211617</v>
          </cell>
          <cell r="B811" t="str">
            <v>رامي عبلا</v>
          </cell>
          <cell r="C811" t="str">
            <v>سامي</v>
          </cell>
          <cell r="D811" t="str">
            <v>سهير</v>
          </cell>
          <cell r="E811" t="str">
            <v>س2</v>
          </cell>
        </row>
        <row r="812">
          <cell r="A812">
            <v>211619</v>
          </cell>
          <cell r="B812" t="str">
            <v>رانيه بيطار</v>
          </cell>
          <cell r="C812" t="str">
            <v>منير</v>
          </cell>
          <cell r="D812" t="str">
            <v>مريم</v>
          </cell>
          <cell r="E812" t="str">
            <v>س4</v>
          </cell>
        </row>
        <row r="813">
          <cell r="A813">
            <v>211620</v>
          </cell>
          <cell r="B813" t="str">
            <v>ربا عبود</v>
          </cell>
          <cell r="C813" t="str">
            <v>محمد</v>
          </cell>
          <cell r="D813" t="str">
            <v>رحاب</v>
          </cell>
          <cell r="E813" t="str">
            <v>س4</v>
          </cell>
        </row>
        <row r="814">
          <cell r="A814">
            <v>211622</v>
          </cell>
          <cell r="B814" t="str">
            <v>ربيع اسماعيل</v>
          </cell>
          <cell r="C814" t="str">
            <v>عمر</v>
          </cell>
          <cell r="D814" t="str">
            <v>فريال</v>
          </cell>
          <cell r="E814" t="str">
            <v>س4</v>
          </cell>
        </row>
        <row r="815">
          <cell r="A815">
            <v>211627</v>
          </cell>
          <cell r="B815" t="str">
            <v>ردينه البيطار</v>
          </cell>
          <cell r="C815" t="str">
            <v>حاتم</v>
          </cell>
          <cell r="D815" t="str">
            <v>ماجده</v>
          </cell>
          <cell r="E815" t="str">
            <v>س4ح</v>
          </cell>
        </row>
        <row r="816">
          <cell r="A816">
            <v>211629</v>
          </cell>
          <cell r="B816" t="str">
            <v>رزان حاجي</v>
          </cell>
          <cell r="C816" t="str">
            <v>غسان</v>
          </cell>
          <cell r="D816" t="str">
            <v>هنادي</v>
          </cell>
          <cell r="E816" t="str">
            <v>س3ح</v>
          </cell>
        </row>
        <row r="817">
          <cell r="A817">
            <v>211630</v>
          </cell>
          <cell r="B817" t="str">
            <v>رزان نمره</v>
          </cell>
          <cell r="C817" t="str">
            <v>عبدالعزيز</v>
          </cell>
          <cell r="D817" t="str">
            <v>عبير</v>
          </cell>
          <cell r="E817" t="str">
            <v>س3</v>
          </cell>
        </row>
        <row r="818">
          <cell r="A818">
            <v>211633</v>
          </cell>
          <cell r="B818" t="str">
            <v>رشا القباني</v>
          </cell>
          <cell r="C818" t="str">
            <v>سلمان</v>
          </cell>
          <cell r="D818" t="str">
            <v>هوناده</v>
          </cell>
          <cell r="E818" t="str">
            <v>س1</v>
          </cell>
        </row>
        <row r="819">
          <cell r="A819">
            <v>211634</v>
          </cell>
          <cell r="B819" t="str">
            <v>رشا اللبان</v>
          </cell>
          <cell r="C819" t="str">
            <v>راتب</v>
          </cell>
          <cell r="D819" t="str">
            <v>غازيه</v>
          </cell>
          <cell r="E819" t="str">
            <v>س4</v>
          </cell>
        </row>
        <row r="820">
          <cell r="A820">
            <v>211635</v>
          </cell>
          <cell r="B820" t="str">
            <v>رغد مدني</v>
          </cell>
          <cell r="C820" t="str">
            <v>نبيل</v>
          </cell>
          <cell r="D820" t="str">
            <v>فرح</v>
          </cell>
          <cell r="E820" t="str">
            <v>س3</v>
          </cell>
        </row>
        <row r="821">
          <cell r="A821">
            <v>211636</v>
          </cell>
          <cell r="B821" t="str">
            <v>رفاه الاسعد</v>
          </cell>
          <cell r="C821" t="str">
            <v>عدنان</v>
          </cell>
          <cell r="D821" t="str">
            <v>سميره</v>
          </cell>
          <cell r="E821" t="str">
            <v>س4</v>
          </cell>
        </row>
        <row r="822">
          <cell r="A822">
            <v>211637</v>
          </cell>
          <cell r="B822" t="str">
            <v>رقيه نابوش</v>
          </cell>
          <cell r="C822" t="str">
            <v>محمد ممتاز</v>
          </cell>
          <cell r="D822" t="str">
            <v>منيره</v>
          </cell>
          <cell r="E822" t="str">
            <v>س1</v>
          </cell>
        </row>
        <row r="823">
          <cell r="A823">
            <v>211639</v>
          </cell>
          <cell r="B823" t="str">
            <v>رنا العباس</v>
          </cell>
          <cell r="C823" t="str">
            <v>محمد</v>
          </cell>
          <cell r="D823" t="str">
            <v>هناء</v>
          </cell>
          <cell r="E823" t="str">
            <v>س3</v>
          </cell>
        </row>
        <row r="824">
          <cell r="A824">
            <v>211641</v>
          </cell>
          <cell r="B824" t="str">
            <v>رند الهندي</v>
          </cell>
          <cell r="C824" t="str">
            <v>احمد</v>
          </cell>
          <cell r="D824" t="str">
            <v>ثناء</v>
          </cell>
          <cell r="E824" t="str">
            <v>س4</v>
          </cell>
        </row>
        <row r="825">
          <cell r="A825">
            <v>211643</v>
          </cell>
          <cell r="B825" t="str">
            <v>رنيم عياش</v>
          </cell>
          <cell r="C825" t="str">
            <v>سعيد</v>
          </cell>
          <cell r="D825" t="str">
            <v>ليلا</v>
          </cell>
          <cell r="E825" t="str">
            <v>س2</v>
          </cell>
        </row>
        <row r="826">
          <cell r="A826">
            <v>211645</v>
          </cell>
          <cell r="B826" t="str">
            <v>رنيم ونوس</v>
          </cell>
          <cell r="C826" t="str">
            <v>عادل</v>
          </cell>
          <cell r="D826" t="str">
            <v>ريم</v>
          </cell>
          <cell r="E826" t="str">
            <v>س1</v>
          </cell>
        </row>
        <row r="827">
          <cell r="A827">
            <v>211647</v>
          </cell>
          <cell r="B827" t="str">
            <v>رنين طري</v>
          </cell>
          <cell r="C827" t="str">
            <v>هشام</v>
          </cell>
          <cell r="D827" t="str">
            <v>سمر</v>
          </cell>
          <cell r="E827" t="str">
            <v>س4</v>
          </cell>
        </row>
        <row r="828">
          <cell r="A828">
            <v>211651</v>
          </cell>
          <cell r="B828" t="str">
            <v>رهف الحمصي</v>
          </cell>
          <cell r="C828" t="str">
            <v>اسامه</v>
          </cell>
          <cell r="D828" t="str">
            <v>هنادي</v>
          </cell>
          <cell r="E828" t="str">
            <v>س1</v>
          </cell>
        </row>
        <row r="829">
          <cell r="A829">
            <v>211653</v>
          </cell>
          <cell r="B829" t="str">
            <v>رهف بدر</v>
          </cell>
          <cell r="C829" t="str">
            <v>رياض</v>
          </cell>
          <cell r="D829" t="str">
            <v>بندر</v>
          </cell>
          <cell r="E829" t="str">
            <v>س1</v>
          </cell>
        </row>
        <row r="830">
          <cell r="A830">
            <v>211655</v>
          </cell>
          <cell r="B830" t="str">
            <v>رهف شرف الدين</v>
          </cell>
          <cell r="C830" t="str">
            <v>ريدان</v>
          </cell>
          <cell r="D830" t="str">
            <v>صفاء</v>
          </cell>
          <cell r="E830" t="str">
            <v>س4</v>
          </cell>
        </row>
        <row r="831">
          <cell r="A831">
            <v>211656</v>
          </cell>
          <cell r="B831" t="str">
            <v>رهف شعبان</v>
          </cell>
          <cell r="C831" t="str">
            <v>احمد ماهر</v>
          </cell>
          <cell r="D831" t="str">
            <v>منور</v>
          </cell>
          <cell r="E831" t="str">
            <v>س4</v>
          </cell>
        </row>
        <row r="832">
          <cell r="A832">
            <v>211659</v>
          </cell>
          <cell r="B832" t="str">
            <v>روان التت</v>
          </cell>
          <cell r="C832" t="str">
            <v>سمير</v>
          </cell>
          <cell r="D832" t="str">
            <v>منى</v>
          </cell>
          <cell r="E832" t="str">
            <v>س2</v>
          </cell>
        </row>
        <row r="833">
          <cell r="A833">
            <v>211663</v>
          </cell>
          <cell r="B833" t="str">
            <v>روبيكان علي</v>
          </cell>
          <cell r="C833" t="str">
            <v>محمد</v>
          </cell>
          <cell r="D833" t="str">
            <v>فاطمه</v>
          </cell>
          <cell r="E833" t="str">
            <v>س4</v>
          </cell>
        </row>
        <row r="834">
          <cell r="A834">
            <v>211664</v>
          </cell>
          <cell r="B834" t="str">
            <v>روز ناجي</v>
          </cell>
          <cell r="C834" t="str">
            <v>حمدي</v>
          </cell>
          <cell r="D834" t="str">
            <v>مياده</v>
          </cell>
          <cell r="E834" t="str">
            <v>س3</v>
          </cell>
        </row>
        <row r="835">
          <cell r="A835">
            <v>211668</v>
          </cell>
          <cell r="B835" t="str">
            <v>رولانه الفرا</v>
          </cell>
          <cell r="C835" t="str">
            <v>ايمن</v>
          </cell>
          <cell r="D835" t="str">
            <v>ريم</v>
          </cell>
          <cell r="E835" t="str">
            <v>س2</v>
          </cell>
        </row>
        <row r="836">
          <cell r="A836">
            <v>211671</v>
          </cell>
          <cell r="B836" t="str">
            <v>ريتا خرموش</v>
          </cell>
          <cell r="C836" t="str">
            <v>جان</v>
          </cell>
          <cell r="D836" t="str">
            <v>نعمت</v>
          </cell>
          <cell r="E836" t="str">
            <v>س2</v>
          </cell>
        </row>
        <row r="837">
          <cell r="A837">
            <v>211672</v>
          </cell>
          <cell r="B837" t="str">
            <v>ريتا خلف</v>
          </cell>
          <cell r="C837" t="str">
            <v>توفيق</v>
          </cell>
          <cell r="D837" t="str">
            <v>فاديا</v>
          </cell>
          <cell r="E837" t="str">
            <v>س2</v>
          </cell>
        </row>
        <row r="838">
          <cell r="A838">
            <v>211674</v>
          </cell>
          <cell r="B838" t="str">
            <v>ريم الجاموس</v>
          </cell>
          <cell r="C838" t="str">
            <v>محمد</v>
          </cell>
          <cell r="D838" t="str">
            <v>عائشه</v>
          </cell>
          <cell r="E838" t="str">
            <v>س4</v>
          </cell>
        </row>
        <row r="839">
          <cell r="A839">
            <v>211675</v>
          </cell>
          <cell r="B839" t="str">
            <v>ريم السعدي</v>
          </cell>
          <cell r="C839" t="str">
            <v>هاني</v>
          </cell>
          <cell r="D839" t="str">
            <v>سمر</v>
          </cell>
          <cell r="E839" t="str">
            <v>س2</v>
          </cell>
        </row>
        <row r="840">
          <cell r="A840">
            <v>211678</v>
          </cell>
          <cell r="B840" t="str">
            <v>ريم ميهوب</v>
          </cell>
          <cell r="C840" t="str">
            <v>انيس</v>
          </cell>
          <cell r="D840" t="str">
            <v>اسمهان</v>
          </cell>
          <cell r="E840" t="str">
            <v>س1</v>
          </cell>
        </row>
        <row r="841">
          <cell r="A841">
            <v>211679</v>
          </cell>
          <cell r="B841" t="str">
            <v>ريما حسن</v>
          </cell>
          <cell r="C841" t="str">
            <v>حسن</v>
          </cell>
          <cell r="D841" t="str">
            <v>مريم</v>
          </cell>
          <cell r="E841" t="str">
            <v>س1</v>
          </cell>
        </row>
        <row r="842">
          <cell r="A842">
            <v>211681</v>
          </cell>
          <cell r="B842" t="str">
            <v>زهراء ابو رجبه</v>
          </cell>
          <cell r="C842" t="str">
            <v>سامر</v>
          </cell>
          <cell r="D842" t="str">
            <v>هنادي</v>
          </cell>
          <cell r="E842" t="str">
            <v>س3ح</v>
          </cell>
        </row>
        <row r="843">
          <cell r="A843">
            <v>211682</v>
          </cell>
          <cell r="B843" t="str">
            <v>زهيره الدكاك</v>
          </cell>
          <cell r="C843" t="str">
            <v>حمزه</v>
          </cell>
          <cell r="D843" t="str">
            <v>منى</v>
          </cell>
          <cell r="E843" t="str">
            <v>س4</v>
          </cell>
        </row>
        <row r="844">
          <cell r="A844">
            <v>211683</v>
          </cell>
          <cell r="B844" t="str">
            <v>زيدان زيدان</v>
          </cell>
          <cell r="C844" t="str">
            <v>احمد</v>
          </cell>
          <cell r="D844" t="str">
            <v>امنه</v>
          </cell>
          <cell r="E844" t="str">
            <v>س4</v>
          </cell>
        </row>
        <row r="845">
          <cell r="A845">
            <v>211685</v>
          </cell>
          <cell r="B845" t="str">
            <v>زينب عكيد</v>
          </cell>
          <cell r="C845" t="str">
            <v>عبد المجيد</v>
          </cell>
          <cell r="D845" t="str">
            <v>ايمان</v>
          </cell>
          <cell r="E845" t="str">
            <v>س3</v>
          </cell>
        </row>
        <row r="846">
          <cell r="A846">
            <v>211686</v>
          </cell>
          <cell r="B846" t="str">
            <v>زينه بيبي</v>
          </cell>
          <cell r="C846" t="str">
            <v>مروان</v>
          </cell>
          <cell r="D846" t="str">
            <v>سهير</v>
          </cell>
          <cell r="E846" t="str">
            <v>س1</v>
          </cell>
        </row>
        <row r="847">
          <cell r="A847">
            <v>211687</v>
          </cell>
          <cell r="B847" t="str">
            <v>زينه علي</v>
          </cell>
          <cell r="C847" t="str">
            <v>علي</v>
          </cell>
          <cell r="D847" t="str">
            <v>اسيا</v>
          </cell>
          <cell r="E847" t="str">
            <v>س2</v>
          </cell>
        </row>
        <row r="848">
          <cell r="A848">
            <v>211688</v>
          </cell>
          <cell r="B848" t="str">
            <v>ساره النابلسي</v>
          </cell>
          <cell r="C848" t="str">
            <v>فايز</v>
          </cell>
          <cell r="D848" t="str">
            <v>رنوه السيروان</v>
          </cell>
          <cell r="E848" t="str">
            <v>س2</v>
          </cell>
        </row>
        <row r="849">
          <cell r="A849">
            <v>211690</v>
          </cell>
          <cell r="B849" t="str">
            <v>ساره جبر</v>
          </cell>
          <cell r="C849" t="str">
            <v>سمير</v>
          </cell>
          <cell r="D849" t="str">
            <v>رفيقه</v>
          </cell>
          <cell r="E849" t="str">
            <v>س4</v>
          </cell>
        </row>
        <row r="850">
          <cell r="A850">
            <v>211691</v>
          </cell>
          <cell r="B850" t="str">
            <v>ساره جوهر</v>
          </cell>
          <cell r="C850" t="str">
            <v>احمد</v>
          </cell>
          <cell r="D850" t="str">
            <v>فريال</v>
          </cell>
          <cell r="E850" t="str">
            <v>س3</v>
          </cell>
        </row>
        <row r="851">
          <cell r="A851">
            <v>211692</v>
          </cell>
          <cell r="B851" t="str">
            <v>ساره رستم</v>
          </cell>
          <cell r="C851" t="str">
            <v>مازن</v>
          </cell>
          <cell r="D851" t="str">
            <v>ريم</v>
          </cell>
          <cell r="E851" t="str">
            <v>س3</v>
          </cell>
        </row>
        <row r="852">
          <cell r="A852">
            <v>211693</v>
          </cell>
          <cell r="B852" t="str">
            <v>ساره سلمان</v>
          </cell>
          <cell r="C852" t="str">
            <v>محسن</v>
          </cell>
          <cell r="D852" t="str">
            <v>زينب</v>
          </cell>
          <cell r="E852" t="str">
            <v>س4</v>
          </cell>
        </row>
        <row r="853">
          <cell r="A853">
            <v>211694</v>
          </cell>
          <cell r="B853" t="str">
            <v>ساره شخاشيرو</v>
          </cell>
          <cell r="C853" t="str">
            <v>محمد بسام</v>
          </cell>
          <cell r="D853" t="str">
            <v>خلود</v>
          </cell>
          <cell r="E853" t="str">
            <v>س4</v>
          </cell>
        </row>
        <row r="854">
          <cell r="A854">
            <v>211695</v>
          </cell>
          <cell r="B854" t="str">
            <v>ساره صالح</v>
          </cell>
          <cell r="C854" t="str">
            <v>ابراهيم</v>
          </cell>
          <cell r="D854" t="str">
            <v>صديقه</v>
          </cell>
          <cell r="E854" t="str">
            <v>س3</v>
          </cell>
        </row>
        <row r="855">
          <cell r="A855">
            <v>211696</v>
          </cell>
          <cell r="B855" t="str">
            <v>ساره فضه</v>
          </cell>
          <cell r="C855" t="str">
            <v>سامر</v>
          </cell>
          <cell r="D855" t="str">
            <v>رؤى</v>
          </cell>
          <cell r="E855" t="str">
            <v>س4</v>
          </cell>
        </row>
        <row r="856">
          <cell r="A856">
            <v>211697</v>
          </cell>
          <cell r="B856" t="str">
            <v>ساره مصطفى</v>
          </cell>
          <cell r="C856" t="str">
            <v>عماد</v>
          </cell>
          <cell r="D856" t="str">
            <v>مها</v>
          </cell>
          <cell r="E856" t="str">
            <v>س4</v>
          </cell>
        </row>
        <row r="857">
          <cell r="A857">
            <v>211698</v>
          </cell>
          <cell r="B857" t="str">
            <v>ساره موسى</v>
          </cell>
          <cell r="C857" t="str">
            <v>هادر</v>
          </cell>
          <cell r="D857" t="str">
            <v>سحر</v>
          </cell>
          <cell r="E857" t="str">
            <v>س2</v>
          </cell>
        </row>
        <row r="858">
          <cell r="A858">
            <v>211701</v>
          </cell>
          <cell r="B858" t="str">
            <v>سالي صداقي</v>
          </cell>
          <cell r="C858" t="str">
            <v>نادر</v>
          </cell>
          <cell r="D858" t="str">
            <v>وفاء</v>
          </cell>
          <cell r="E858" t="str">
            <v>س4</v>
          </cell>
        </row>
        <row r="859">
          <cell r="A859">
            <v>211706</v>
          </cell>
          <cell r="B859" t="str">
            <v>سامي قباني</v>
          </cell>
          <cell r="C859" t="str">
            <v>عمر</v>
          </cell>
          <cell r="D859" t="str">
            <v>اذدهار</v>
          </cell>
          <cell r="E859" t="str">
            <v>س2</v>
          </cell>
        </row>
        <row r="860">
          <cell r="A860">
            <v>211708</v>
          </cell>
          <cell r="B860" t="str">
            <v>ساندرا ناصيف</v>
          </cell>
          <cell r="C860" t="str">
            <v>محسن</v>
          </cell>
          <cell r="D860" t="str">
            <v>نجمه</v>
          </cell>
          <cell r="E860" t="str">
            <v>س2</v>
          </cell>
        </row>
        <row r="861">
          <cell r="A861">
            <v>211710</v>
          </cell>
          <cell r="B861" t="str">
            <v>سكينه السليمان</v>
          </cell>
          <cell r="C861" t="str">
            <v>عبد المنعم</v>
          </cell>
          <cell r="D861" t="str">
            <v>نديمه</v>
          </cell>
          <cell r="E861" t="str">
            <v>س1</v>
          </cell>
        </row>
        <row r="862">
          <cell r="A862">
            <v>211712</v>
          </cell>
          <cell r="B862" t="str">
            <v>سلام النادر</v>
          </cell>
          <cell r="C862" t="str">
            <v>ميسر</v>
          </cell>
          <cell r="D862" t="str">
            <v>صيته</v>
          </cell>
          <cell r="E862" t="str">
            <v>س2</v>
          </cell>
        </row>
        <row r="863">
          <cell r="A863">
            <v>211713</v>
          </cell>
          <cell r="B863" t="str">
            <v>سلام خميس</v>
          </cell>
          <cell r="C863" t="str">
            <v>محمد</v>
          </cell>
          <cell r="D863" t="str">
            <v>ايمان</v>
          </cell>
          <cell r="E863" t="str">
            <v>س2</v>
          </cell>
        </row>
        <row r="864">
          <cell r="A864">
            <v>211715</v>
          </cell>
          <cell r="B864" t="str">
            <v>سلوى الحجل</v>
          </cell>
          <cell r="C864" t="str">
            <v>رمضان</v>
          </cell>
          <cell r="D864" t="str">
            <v>صفا</v>
          </cell>
          <cell r="E864" t="str">
            <v>س1</v>
          </cell>
        </row>
        <row r="865">
          <cell r="A865">
            <v>211716</v>
          </cell>
          <cell r="B865" t="str">
            <v>سليم ادريس</v>
          </cell>
          <cell r="C865" t="str">
            <v>برهان</v>
          </cell>
          <cell r="D865" t="str">
            <v>بيداء</v>
          </cell>
          <cell r="E865" t="str">
            <v>س3</v>
          </cell>
        </row>
        <row r="866">
          <cell r="A866">
            <v>211717</v>
          </cell>
          <cell r="B866" t="str">
            <v>سليمان الحمصي</v>
          </cell>
          <cell r="C866" t="str">
            <v>عمر</v>
          </cell>
          <cell r="D866" t="str">
            <v>امل درغام</v>
          </cell>
          <cell r="E866" t="str">
            <v>س1</v>
          </cell>
        </row>
        <row r="867">
          <cell r="A867">
            <v>211718</v>
          </cell>
          <cell r="B867" t="str">
            <v>سليمان جديد</v>
          </cell>
          <cell r="C867" t="str">
            <v>شوقي</v>
          </cell>
          <cell r="D867" t="str">
            <v>نجاح</v>
          </cell>
          <cell r="E867" t="str">
            <v>س2</v>
          </cell>
        </row>
        <row r="868">
          <cell r="A868">
            <v>211722</v>
          </cell>
          <cell r="B868" t="str">
            <v>سماح حموي</v>
          </cell>
          <cell r="C868" t="str">
            <v>محمد حسام الدين</v>
          </cell>
          <cell r="D868" t="str">
            <v>ايمان</v>
          </cell>
          <cell r="E868" t="str">
            <v>س2</v>
          </cell>
        </row>
        <row r="869">
          <cell r="A869">
            <v>211725</v>
          </cell>
          <cell r="B869" t="str">
            <v>سناء الخضر</v>
          </cell>
          <cell r="C869" t="str">
            <v>يوسف</v>
          </cell>
          <cell r="D869" t="str">
            <v>سعاد</v>
          </cell>
          <cell r="E869" t="str">
            <v>س3</v>
          </cell>
        </row>
        <row r="870">
          <cell r="A870">
            <v>211726</v>
          </cell>
          <cell r="B870" t="str">
            <v>سندريلا جعبري</v>
          </cell>
          <cell r="C870" t="str">
            <v>وجيه</v>
          </cell>
          <cell r="D870" t="str">
            <v>الهام</v>
          </cell>
          <cell r="E870" t="str">
            <v>س1</v>
          </cell>
        </row>
        <row r="871">
          <cell r="A871">
            <v>211728</v>
          </cell>
          <cell r="B871" t="str">
            <v>سهير اسماعيل</v>
          </cell>
          <cell r="C871" t="str">
            <v>ياسر</v>
          </cell>
          <cell r="D871" t="str">
            <v>جميله</v>
          </cell>
          <cell r="E871" t="str">
            <v>س4</v>
          </cell>
        </row>
        <row r="872">
          <cell r="A872">
            <v>211729</v>
          </cell>
          <cell r="B872" t="str">
            <v>سوريا السراج</v>
          </cell>
          <cell r="C872" t="str">
            <v>عبدالمنعم</v>
          </cell>
          <cell r="D872" t="str">
            <v>سوسن</v>
          </cell>
          <cell r="E872" t="str">
            <v>س1</v>
          </cell>
        </row>
        <row r="873">
          <cell r="A873">
            <v>211733</v>
          </cell>
          <cell r="B873" t="str">
            <v>سول مقدسي</v>
          </cell>
          <cell r="C873" t="str">
            <v>اوسكار</v>
          </cell>
          <cell r="D873" t="str">
            <v>ابتسام</v>
          </cell>
          <cell r="E873" t="str">
            <v>س1</v>
          </cell>
        </row>
        <row r="874">
          <cell r="A874">
            <v>211735</v>
          </cell>
          <cell r="B874" t="str">
            <v>سيماء عكرم</v>
          </cell>
          <cell r="C874" t="str">
            <v>طاهر</v>
          </cell>
          <cell r="D874" t="str">
            <v>ابتسام</v>
          </cell>
          <cell r="E874" t="str">
            <v>س1</v>
          </cell>
        </row>
        <row r="875">
          <cell r="A875">
            <v>211736</v>
          </cell>
          <cell r="B875" t="str">
            <v>شادي يعقوب</v>
          </cell>
          <cell r="C875" t="str">
            <v>باسم</v>
          </cell>
          <cell r="D875" t="str">
            <v>غاده</v>
          </cell>
          <cell r="E875" t="str">
            <v>س1</v>
          </cell>
        </row>
        <row r="876">
          <cell r="A876">
            <v>211737</v>
          </cell>
          <cell r="B876" t="str">
            <v>شحاده السيد احمد</v>
          </cell>
          <cell r="C876" t="str">
            <v>عدنان</v>
          </cell>
          <cell r="D876" t="str">
            <v>نهله</v>
          </cell>
          <cell r="E876" t="str">
            <v>س4</v>
          </cell>
        </row>
        <row r="877">
          <cell r="A877">
            <v>211739</v>
          </cell>
          <cell r="B877" t="str">
            <v>شذا صباغ</v>
          </cell>
          <cell r="C877" t="str">
            <v>محمد ماجد</v>
          </cell>
          <cell r="D877" t="str">
            <v>ناديا</v>
          </cell>
          <cell r="E877" t="str">
            <v>س3</v>
          </cell>
        </row>
        <row r="878">
          <cell r="A878">
            <v>211743</v>
          </cell>
          <cell r="B878" t="str">
            <v>صبا عز الدين</v>
          </cell>
          <cell r="C878" t="str">
            <v>يوسف</v>
          </cell>
          <cell r="D878" t="str">
            <v>رغوم</v>
          </cell>
          <cell r="E878" t="str">
            <v>س4</v>
          </cell>
        </row>
        <row r="879">
          <cell r="A879">
            <v>211749</v>
          </cell>
          <cell r="B879" t="str">
            <v>طارق غنام</v>
          </cell>
          <cell r="C879" t="str">
            <v>محمود</v>
          </cell>
          <cell r="D879" t="str">
            <v>صفاء</v>
          </cell>
          <cell r="E879" t="str">
            <v>س1</v>
          </cell>
        </row>
        <row r="880">
          <cell r="A880">
            <v>211754</v>
          </cell>
          <cell r="B880" t="str">
            <v>عباس العمر</v>
          </cell>
          <cell r="C880" t="str">
            <v>حسن</v>
          </cell>
          <cell r="D880" t="str">
            <v>عبير</v>
          </cell>
          <cell r="E880" t="str">
            <v>س1</v>
          </cell>
        </row>
        <row r="881">
          <cell r="A881">
            <v>211756</v>
          </cell>
          <cell r="B881" t="str">
            <v>عبد الرحمن عينيه</v>
          </cell>
          <cell r="C881" t="str">
            <v>وليد</v>
          </cell>
          <cell r="D881" t="str">
            <v>نجوى</v>
          </cell>
          <cell r="E881" t="str">
            <v>س3</v>
          </cell>
        </row>
        <row r="882">
          <cell r="A882">
            <v>211757</v>
          </cell>
          <cell r="B882" t="str">
            <v>عبد الرحمن مسمار</v>
          </cell>
          <cell r="C882" t="str">
            <v>نزال</v>
          </cell>
          <cell r="D882" t="str">
            <v>صبحه</v>
          </cell>
          <cell r="E882" t="str">
            <v>س3ح</v>
          </cell>
        </row>
        <row r="883">
          <cell r="A883">
            <v>211758</v>
          </cell>
          <cell r="B883" t="str">
            <v>عبد العزيز حبال</v>
          </cell>
          <cell r="C883" t="str">
            <v>محمد</v>
          </cell>
          <cell r="D883" t="str">
            <v>امل</v>
          </cell>
          <cell r="E883" t="str">
            <v>س3</v>
          </cell>
        </row>
        <row r="884">
          <cell r="A884">
            <v>211759</v>
          </cell>
          <cell r="B884" t="str">
            <v>عبد القادر الصالح الجاسم</v>
          </cell>
          <cell r="C884" t="str">
            <v>غنام</v>
          </cell>
          <cell r="D884" t="str">
            <v>فاطمه</v>
          </cell>
          <cell r="E884" t="str">
            <v>س3</v>
          </cell>
        </row>
        <row r="885">
          <cell r="A885">
            <v>211760</v>
          </cell>
          <cell r="B885" t="str">
            <v>عبد الكريم الصالح</v>
          </cell>
          <cell r="C885" t="str">
            <v>احمد</v>
          </cell>
          <cell r="D885" t="str">
            <v>فريال</v>
          </cell>
          <cell r="E885" t="str">
            <v>س1</v>
          </cell>
        </row>
        <row r="886">
          <cell r="A886">
            <v>211761</v>
          </cell>
          <cell r="B886" t="str">
            <v>عبد اللطيف كنعان</v>
          </cell>
          <cell r="C886" t="str">
            <v>حمزة</v>
          </cell>
          <cell r="D886" t="str">
            <v>وفاء</v>
          </cell>
          <cell r="E886" t="str">
            <v>س3</v>
          </cell>
        </row>
        <row r="887">
          <cell r="A887">
            <v>211762</v>
          </cell>
          <cell r="B887" t="str">
            <v>عبد الله الحنش</v>
          </cell>
          <cell r="C887" t="str">
            <v>نبيل</v>
          </cell>
          <cell r="D887" t="str">
            <v>هونيده</v>
          </cell>
          <cell r="E887" t="str">
            <v>س4</v>
          </cell>
        </row>
        <row r="888">
          <cell r="A888">
            <v>211767</v>
          </cell>
          <cell r="B888" t="str">
            <v>عبير البقاعي</v>
          </cell>
          <cell r="C888" t="str">
            <v>خالد</v>
          </cell>
          <cell r="D888" t="str">
            <v>فرحه</v>
          </cell>
          <cell r="E888" t="str">
            <v>س3ح</v>
          </cell>
        </row>
        <row r="889">
          <cell r="A889">
            <v>211768</v>
          </cell>
          <cell r="B889" t="str">
            <v>عبير بلال</v>
          </cell>
          <cell r="C889" t="str">
            <v>بلال</v>
          </cell>
          <cell r="D889" t="str">
            <v>جنيت</v>
          </cell>
          <cell r="E889" t="str">
            <v>س4</v>
          </cell>
        </row>
        <row r="890">
          <cell r="A890">
            <v>211769</v>
          </cell>
          <cell r="B890" t="str">
            <v>عبير جماهيري</v>
          </cell>
          <cell r="C890" t="str">
            <v>هيثم</v>
          </cell>
          <cell r="D890" t="str">
            <v>هيام</v>
          </cell>
          <cell r="E890" t="str">
            <v>س2ح</v>
          </cell>
        </row>
        <row r="891">
          <cell r="A891">
            <v>211773</v>
          </cell>
          <cell r="B891" t="str">
            <v>عصام ميخائيل</v>
          </cell>
          <cell r="C891" t="str">
            <v>بسام</v>
          </cell>
          <cell r="D891" t="str">
            <v>اناس</v>
          </cell>
          <cell r="E891" t="str">
            <v>س1</v>
          </cell>
        </row>
        <row r="892">
          <cell r="A892">
            <v>211778</v>
          </cell>
          <cell r="B892" t="str">
            <v>علا حلاق</v>
          </cell>
          <cell r="C892" t="str">
            <v>عصام</v>
          </cell>
          <cell r="D892" t="str">
            <v>ميساء</v>
          </cell>
          <cell r="E892" t="str">
            <v>س4</v>
          </cell>
        </row>
        <row r="893">
          <cell r="A893">
            <v>211779</v>
          </cell>
          <cell r="B893" t="str">
            <v>علا ديب</v>
          </cell>
          <cell r="C893" t="str">
            <v>علي</v>
          </cell>
          <cell r="D893" t="str">
            <v>نوال</v>
          </cell>
          <cell r="E893" t="str">
            <v>س3</v>
          </cell>
        </row>
        <row r="894">
          <cell r="A894">
            <v>211781</v>
          </cell>
          <cell r="B894" t="str">
            <v>علاء الديات</v>
          </cell>
          <cell r="C894" t="str">
            <v>عايد</v>
          </cell>
          <cell r="D894" t="str">
            <v xml:space="preserve"> فاطمه</v>
          </cell>
          <cell r="E894" t="str">
            <v>س1</v>
          </cell>
        </row>
        <row r="895">
          <cell r="A895">
            <v>211783</v>
          </cell>
          <cell r="B895" t="str">
            <v>علي ادريس</v>
          </cell>
          <cell r="C895" t="str">
            <v>اديب</v>
          </cell>
          <cell r="D895" t="str">
            <v>هند</v>
          </cell>
          <cell r="E895" t="str">
            <v>س3</v>
          </cell>
        </row>
        <row r="896">
          <cell r="A896">
            <v>211784</v>
          </cell>
          <cell r="B896" t="str">
            <v>علي رضا كرمنشاهي</v>
          </cell>
          <cell r="C896" t="str">
            <v>احمد</v>
          </cell>
          <cell r="D896" t="str">
            <v>سلوى</v>
          </cell>
          <cell r="E896" t="str">
            <v>س4</v>
          </cell>
        </row>
        <row r="897">
          <cell r="A897">
            <v>211786</v>
          </cell>
          <cell r="B897" t="str">
            <v>علي غانم</v>
          </cell>
          <cell r="C897" t="str">
            <v>حسين</v>
          </cell>
          <cell r="D897" t="str">
            <v>فاطمه</v>
          </cell>
          <cell r="E897" t="str">
            <v>س3</v>
          </cell>
        </row>
        <row r="898">
          <cell r="A898">
            <v>211793</v>
          </cell>
          <cell r="B898" t="str">
            <v>عمر الجباعي</v>
          </cell>
          <cell r="C898" t="str">
            <v>مهنا</v>
          </cell>
          <cell r="D898" t="str">
            <v>نده</v>
          </cell>
          <cell r="E898" t="str">
            <v>س2ح</v>
          </cell>
        </row>
        <row r="899">
          <cell r="A899">
            <v>211795</v>
          </cell>
          <cell r="B899" t="str">
            <v>عمر عز الدين</v>
          </cell>
          <cell r="C899" t="str">
            <v>محمود</v>
          </cell>
          <cell r="D899" t="str">
            <v>مريم</v>
          </cell>
          <cell r="E899" t="str">
            <v>س1</v>
          </cell>
        </row>
        <row r="900">
          <cell r="A900">
            <v>211797</v>
          </cell>
          <cell r="B900" t="str">
            <v>عمر يوسف</v>
          </cell>
          <cell r="C900" t="str">
            <v>بسام</v>
          </cell>
          <cell r="D900" t="str">
            <v>مها</v>
          </cell>
          <cell r="E900" t="str">
            <v>س3</v>
          </cell>
        </row>
        <row r="901">
          <cell r="A901">
            <v>211801</v>
          </cell>
          <cell r="B901" t="str">
            <v>عيسى العقله</v>
          </cell>
          <cell r="C901" t="str">
            <v>خالد</v>
          </cell>
          <cell r="D901" t="str">
            <v>سميحا</v>
          </cell>
          <cell r="E901" t="str">
            <v>س2</v>
          </cell>
        </row>
        <row r="902">
          <cell r="A902">
            <v>211803</v>
          </cell>
          <cell r="B902" t="str">
            <v>غدير الاديب</v>
          </cell>
          <cell r="C902" t="str">
            <v>مرعي</v>
          </cell>
          <cell r="D902" t="str">
            <v>فاطمه</v>
          </cell>
          <cell r="E902" t="str">
            <v>س2</v>
          </cell>
        </row>
        <row r="903">
          <cell r="A903">
            <v>211805</v>
          </cell>
          <cell r="B903" t="str">
            <v>غدير صقور</v>
          </cell>
          <cell r="C903" t="str">
            <v>مالك</v>
          </cell>
          <cell r="D903" t="str">
            <v>جمانه</v>
          </cell>
          <cell r="E903" t="str">
            <v>س2</v>
          </cell>
        </row>
        <row r="904">
          <cell r="A904">
            <v>211812</v>
          </cell>
          <cell r="B904" t="str">
            <v>فاطمه الحربات</v>
          </cell>
          <cell r="C904" t="str">
            <v>فايز</v>
          </cell>
          <cell r="D904" t="str">
            <v>فكتوريا</v>
          </cell>
          <cell r="E904" t="str">
            <v>س4</v>
          </cell>
        </row>
        <row r="905">
          <cell r="A905">
            <v>211817</v>
          </cell>
          <cell r="B905" t="str">
            <v>فاطمه شمص</v>
          </cell>
          <cell r="C905" t="str">
            <v>محمد جواد</v>
          </cell>
          <cell r="D905" t="str">
            <v>دلال</v>
          </cell>
          <cell r="E905" t="str">
            <v>س2</v>
          </cell>
        </row>
        <row r="906">
          <cell r="A906">
            <v>211818</v>
          </cell>
          <cell r="B906" t="str">
            <v>فاطمه صندوق</v>
          </cell>
          <cell r="C906" t="str">
            <v>رضوان</v>
          </cell>
          <cell r="D906" t="str">
            <v>فايزه</v>
          </cell>
          <cell r="E906" t="str">
            <v>س4ح</v>
          </cell>
        </row>
        <row r="907">
          <cell r="A907">
            <v>211819</v>
          </cell>
          <cell r="B907" t="str">
            <v>فاطمه عباس</v>
          </cell>
          <cell r="C907" t="str">
            <v>فضل الله</v>
          </cell>
          <cell r="D907" t="str">
            <v>حميده</v>
          </cell>
          <cell r="E907" t="str">
            <v>س1</v>
          </cell>
        </row>
        <row r="908">
          <cell r="A908">
            <v>211821</v>
          </cell>
          <cell r="B908" t="str">
            <v>فاطمه هاشم</v>
          </cell>
          <cell r="C908" t="str">
            <v>محمد</v>
          </cell>
          <cell r="D908" t="str">
            <v>انيسه</v>
          </cell>
          <cell r="E908" t="str">
            <v>س3ح</v>
          </cell>
        </row>
        <row r="909">
          <cell r="A909">
            <v>211828</v>
          </cell>
          <cell r="B909" t="str">
            <v>فرح العجي</v>
          </cell>
          <cell r="C909" t="str">
            <v>احمد</v>
          </cell>
          <cell r="D909" t="str">
            <v>خديجه</v>
          </cell>
          <cell r="E909" t="str">
            <v>س1</v>
          </cell>
        </row>
        <row r="910">
          <cell r="A910">
            <v>211829</v>
          </cell>
          <cell r="B910" t="str">
            <v>فرح زوده</v>
          </cell>
          <cell r="C910" t="str">
            <v>اسامه</v>
          </cell>
          <cell r="D910" t="str">
            <v>اماثل</v>
          </cell>
          <cell r="E910" t="str">
            <v>س3</v>
          </cell>
        </row>
        <row r="911">
          <cell r="A911">
            <v>211830</v>
          </cell>
          <cell r="B911" t="str">
            <v>فهد عربي</v>
          </cell>
          <cell r="C911" t="str">
            <v>عدنان</v>
          </cell>
          <cell r="D911" t="str">
            <v>رائده</v>
          </cell>
          <cell r="E911" t="str">
            <v>س3</v>
          </cell>
        </row>
        <row r="912">
          <cell r="A912">
            <v>211831</v>
          </cell>
          <cell r="B912" t="str">
            <v>قتيبه قطيش</v>
          </cell>
          <cell r="C912" t="str">
            <v>منذر</v>
          </cell>
          <cell r="D912" t="str">
            <v>خلود</v>
          </cell>
          <cell r="E912" t="str">
            <v>س3ح</v>
          </cell>
        </row>
        <row r="913">
          <cell r="A913">
            <v>211832</v>
          </cell>
          <cell r="B913" t="str">
            <v>قصي سعيد</v>
          </cell>
          <cell r="C913" t="str">
            <v>رائد</v>
          </cell>
          <cell r="D913" t="str">
            <v>نبال</v>
          </cell>
          <cell r="E913" t="str">
            <v>س2</v>
          </cell>
        </row>
        <row r="914">
          <cell r="A914">
            <v>211835</v>
          </cell>
          <cell r="B914" t="str">
            <v>كاتيا الراعي</v>
          </cell>
          <cell r="C914" t="str">
            <v>موسى</v>
          </cell>
          <cell r="D914" t="str">
            <v>سحر</v>
          </cell>
          <cell r="E914" t="str">
            <v>س4</v>
          </cell>
        </row>
        <row r="915">
          <cell r="A915">
            <v>211837</v>
          </cell>
          <cell r="B915" t="str">
            <v>كرم محمد</v>
          </cell>
          <cell r="C915" t="str">
            <v>راشد</v>
          </cell>
          <cell r="D915" t="str">
            <v>ميادى</v>
          </cell>
          <cell r="E915" t="str">
            <v>س2</v>
          </cell>
        </row>
        <row r="916">
          <cell r="A916">
            <v>211839</v>
          </cell>
          <cell r="B916" t="str">
            <v>كريستين حسن</v>
          </cell>
          <cell r="C916" t="str">
            <v>عبد الكريم</v>
          </cell>
          <cell r="D916" t="str">
            <v>سحر</v>
          </cell>
          <cell r="E916" t="str">
            <v>س4</v>
          </cell>
        </row>
        <row r="917">
          <cell r="A917">
            <v>211843</v>
          </cell>
          <cell r="B917" t="str">
            <v>كوكب قصيص</v>
          </cell>
          <cell r="C917" t="str">
            <v>حسين</v>
          </cell>
          <cell r="D917" t="str">
            <v>ثناء</v>
          </cell>
          <cell r="E917" t="str">
            <v>س4ح</v>
          </cell>
        </row>
        <row r="918">
          <cell r="A918">
            <v>211845</v>
          </cell>
          <cell r="B918" t="str">
            <v>لبانه غزلان</v>
          </cell>
          <cell r="C918" t="str">
            <v>ايمن</v>
          </cell>
          <cell r="D918" t="str">
            <v>جنان</v>
          </cell>
          <cell r="E918" t="str">
            <v>س3</v>
          </cell>
        </row>
        <row r="919">
          <cell r="A919">
            <v>211848</v>
          </cell>
          <cell r="B919" t="str">
            <v>لمى حيدر</v>
          </cell>
          <cell r="C919" t="str">
            <v>نبيل</v>
          </cell>
          <cell r="D919" t="str">
            <v>عزيزه</v>
          </cell>
          <cell r="E919" t="str">
            <v>س3</v>
          </cell>
        </row>
        <row r="920">
          <cell r="A920">
            <v>211851</v>
          </cell>
          <cell r="B920" t="str">
            <v>لميس سميطة</v>
          </cell>
          <cell r="C920" t="str">
            <v>محمد</v>
          </cell>
          <cell r="D920" t="str">
            <v>محاسن</v>
          </cell>
          <cell r="E920" t="str">
            <v>س2</v>
          </cell>
        </row>
        <row r="921">
          <cell r="A921">
            <v>211854</v>
          </cell>
          <cell r="B921" t="str">
            <v>ليال العباس</v>
          </cell>
          <cell r="C921" t="str">
            <v>صالح</v>
          </cell>
          <cell r="D921" t="str">
            <v>غنوه</v>
          </cell>
          <cell r="E921" t="str">
            <v>س2</v>
          </cell>
        </row>
        <row r="922">
          <cell r="A922">
            <v>211858</v>
          </cell>
          <cell r="B922" t="str">
            <v>ليلى الميداني</v>
          </cell>
          <cell r="C922" t="str">
            <v>حسام الدين</v>
          </cell>
          <cell r="D922" t="str">
            <v>هناده</v>
          </cell>
          <cell r="E922" t="str">
            <v>س3</v>
          </cell>
        </row>
        <row r="923">
          <cell r="A923">
            <v>211860</v>
          </cell>
          <cell r="B923" t="str">
            <v>لين بركات</v>
          </cell>
          <cell r="C923" t="str">
            <v>صالح</v>
          </cell>
          <cell r="D923" t="str">
            <v>سيطه</v>
          </cell>
          <cell r="E923" t="str">
            <v>س1</v>
          </cell>
        </row>
        <row r="924">
          <cell r="A924">
            <v>211862</v>
          </cell>
          <cell r="B924" t="str">
            <v>لين دره</v>
          </cell>
          <cell r="C924" t="str">
            <v>محمد</v>
          </cell>
          <cell r="D924" t="str">
            <v>منى</v>
          </cell>
          <cell r="E924" t="str">
            <v>س3</v>
          </cell>
        </row>
        <row r="925">
          <cell r="A925">
            <v>211863</v>
          </cell>
          <cell r="B925" t="str">
            <v>لين منور</v>
          </cell>
          <cell r="C925" t="str">
            <v>عبدالله</v>
          </cell>
          <cell r="D925" t="str">
            <v>فاطمه</v>
          </cell>
          <cell r="E925" t="str">
            <v>س3</v>
          </cell>
        </row>
        <row r="926">
          <cell r="A926">
            <v>211864</v>
          </cell>
          <cell r="B926" t="str">
            <v>لينا الدبس</v>
          </cell>
          <cell r="C926" t="str">
            <v>مروان</v>
          </cell>
          <cell r="D926" t="str">
            <v>جنان</v>
          </cell>
          <cell r="E926" t="str">
            <v>س4</v>
          </cell>
        </row>
        <row r="927">
          <cell r="A927">
            <v>211865</v>
          </cell>
          <cell r="B927" t="str">
            <v>لينا اليونس</v>
          </cell>
          <cell r="C927" t="str">
            <v>علي</v>
          </cell>
          <cell r="D927" t="str">
            <v>تبارك</v>
          </cell>
          <cell r="E927" t="str">
            <v>س2</v>
          </cell>
        </row>
        <row r="928">
          <cell r="A928">
            <v>211866</v>
          </cell>
          <cell r="B928" t="str">
            <v>لينا نموزي</v>
          </cell>
          <cell r="C928" t="str">
            <v>احمد</v>
          </cell>
          <cell r="D928" t="str">
            <v>حليمه</v>
          </cell>
          <cell r="E928" t="str">
            <v>س4</v>
          </cell>
        </row>
        <row r="929">
          <cell r="A929">
            <v>211869</v>
          </cell>
          <cell r="B929" t="str">
            <v>ماري الشناعه</v>
          </cell>
          <cell r="C929" t="str">
            <v>مفيد</v>
          </cell>
          <cell r="D929" t="str">
            <v>ابتسام</v>
          </cell>
          <cell r="E929" t="str">
            <v>س3</v>
          </cell>
        </row>
        <row r="930">
          <cell r="A930">
            <v>211871</v>
          </cell>
          <cell r="B930" t="str">
            <v>مازن مصطفى</v>
          </cell>
          <cell r="C930" t="str">
            <v>محمدخير</v>
          </cell>
          <cell r="D930" t="str">
            <v>زهره</v>
          </cell>
          <cell r="E930" t="str">
            <v>س2</v>
          </cell>
        </row>
        <row r="931">
          <cell r="A931">
            <v>211872</v>
          </cell>
          <cell r="B931" t="str">
            <v>ماسه جبري</v>
          </cell>
          <cell r="C931" t="str">
            <v>مازن</v>
          </cell>
          <cell r="D931" t="str">
            <v>سمر</v>
          </cell>
          <cell r="E931" t="str">
            <v>س3</v>
          </cell>
        </row>
        <row r="932">
          <cell r="A932">
            <v>211881</v>
          </cell>
          <cell r="B932" t="str">
            <v>مجدي نصر الدين</v>
          </cell>
          <cell r="C932" t="str">
            <v>بسام</v>
          </cell>
          <cell r="D932" t="str">
            <v>باسمه</v>
          </cell>
          <cell r="E932" t="str">
            <v>س1</v>
          </cell>
        </row>
        <row r="933">
          <cell r="A933">
            <v>211883</v>
          </cell>
          <cell r="B933" t="str">
            <v>محمد الاسدي</v>
          </cell>
          <cell r="C933" t="str">
            <v>احمد</v>
          </cell>
          <cell r="D933" t="str">
            <v>ميساء</v>
          </cell>
          <cell r="E933" t="str">
            <v>س1</v>
          </cell>
        </row>
        <row r="934">
          <cell r="A934">
            <v>211884</v>
          </cell>
          <cell r="B934" t="str">
            <v>محمد البرغش</v>
          </cell>
          <cell r="C934" t="str">
            <v>رافع</v>
          </cell>
          <cell r="D934" t="str">
            <v>سميره</v>
          </cell>
          <cell r="E934" t="str">
            <v>س3</v>
          </cell>
        </row>
        <row r="935">
          <cell r="A935">
            <v>211888</v>
          </cell>
          <cell r="B935" t="str">
            <v>محمد المغربي</v>
          </cell>
          <cell r="C935" t="str">
            <v>محمد ياسين</v>
          </cell>
          <cell r="D935" t="str">
            <v>أمنة</v>
          </cell>
          <cell r="E935" t="str">
            <v>س1</v>
          </cell>
        </row>
        <row r="936">
          <cell r="A936">
            <v>211890</v>
          </cell>
          <cell r="B936" t="str">
            <v>محمد اليوسف</v>
          </cell>
          <cell r="C936" t="str">
            <v>علي</v>
          </cell>
          <cell r="D936" t="str">
            <v>حميده</v>
          </cell>
          <cell r="E936" t="str">
            <v>س1</v>
          </cell>
        </row>
        <row r="937">
          <cell r="A937">
            <v>211892</v>
          </cell>
          <cell r="B937" t="str">
            <v>محمد باسل عبيد</v>
          </cell>
          <cell r="C937" t="str">
            <v>مصطفى</v>
          </cell>
          <cell r="D937" t="str">
            <v>ملك</v>
          </cell>
          <cell r="E937" t="str">
            <v>س2</v>
          </cell>
        </row>
        <row r="938">
          <cell r="A938">
            <v>211895</v>
          </cell>
          <cell r="B938" t="str">
            <v>محمد بلال القالش</v>
          </cell>
          <cell r="C938" t="str">
            <v>عبد الغني</v>
          </cell>
          <cell r="D938" t="str">
            <v>دلال</v>
          </cell>
          <cell r="E938" t="str">
            <v>س1</v>
          </cell>
        </row>
        <row r="939">
          <cell r="A939">
            <v>211898</v>
          </cell>
          <cell r="B939" t="str">
            <v>محمد حداد</v>
          </cell>
          <cell r="C939" t="str">
            <v>فهد</v>
          </cell>
          <cell r="D939" t="str">
            <v>نجاح</v>
          </cell>
          <cell r="E939" t="str">
            <v>س3</v>
          </cell>
        </row>
        <row r="940">
          <cell r="A940">
            <v>211900</v>
          </cell>
          <cell r="B940" t="str">
            <v>محمد رفاعي</v>
          </cell>
          <cell r="C940" t="str">
            <v>ايمن</v>
          </cell>
          <cell r="D940" t="str">
            <v>نعمه</v>
          </cell>
          <cell r="E940" t="str">
            <v>س3</v>
          </cell>
        </row>
        <row r="941">
          <cell r="A941">
            <v>211903</v>
          </cell>
          <cell r="B941" t="str">
            <v>محمد سالم التركماني</v>
          </cell>
          <cell r="C941" t="str">
            <v>خالد</v>
          </cell>
          <cell r="D941" t="str">
            <v>فطمه</v>
          </cell>
          <cell r="E941" t="str">
            <v>س4ح</v>
          </cell>
        </row>
        <row r="942">
          <cell r="A942">
            <v>211905</v>
          </cell>
          <cell r="B942" t="str">
            <v>محمد صالح الشعار</v>
          </cell>
          <cell r="C942" t="str">
            <v>محمد تيسير</v>
          </cell>
          <cell r="D942" t="str">
            <v>وفاء</v>
          </cell>
          <cell r="E942" t="str">
            <v>س3</v>
          </cell>
        </row>
        <row r="943">
          <cell r="A943">
            <v>211906</v>
          </cell>
          <cell r="B943" t="str">
            <v>محمد صوان</v>
          </cell>
          <cell r="C943" t="str">
            <v>فواز</v>
          </cell>
          <cell r="D943" t="str">
            <v>انعام</v>
          </cell>
          <cell r="E943" t="str">
            <v>س3</v>
          </cell>
        </row>
        <row r="944">
          <cell r="A944">
            <v>211907</v>
          </cell>
          <cell r="B944" t="str">
            <v>محمد عبد الله</v>
          </cell>
          <cell r="C944" t="str">
            <v>عبد الرحمن</v>
          </cell>
          <cell r="D944" t="str">
            <v>هاجر</v>
          </cell>
          <cell r="E944" t="str">
            <v>س2</v>
          </cell>
        </row>
        <row r="945">
          <cell r="A945">
            <v>211909</v>
          </cell>
          <cell r="B945" t="str">
            <v>محمد علاء وهبه</v>
          </cell>
          <cell r="C945" t="str">
            <v>نصر الدين</v>
          </cell>
          <cell r="D945" t="str">
            <v>ريما</v>
          </cell>
          <cell r="E945" t="str">
            <v>س3</v>
          </cell>
        </row>
        <row r="946">
          <cell r="A946">
            <v>211912</v>
          </cell>
          <cell r="B946" t="str">
            <v>محمد عوض</v>
          </cell>
          <cell r="C946" t="str">
            <v>جمال</v>
          </cell>
          <cell r="D946" t="str">
            <v>فايزه</v>
          </cell>
          <cell r="E946" t="str">
            <v>س3</v>
          </cell>
        </row>
        <row r="947">
          <cell r="A947">
            <v>211915</v>
          </cell>
          <cell r="B947" t="str">
            <v>محمد كريم الدروبي</v>
          </cell>
          <cell r="C947" t="str">
            <v>رافت</v>
          </cell>
          <cell r="D947" t="str">
            <v>شذى</v>
          </cell>
          <cell r="E947" t="str">
            <v>س3</v>
          </cell>
        </row>
        <row r="948">
          <cell r="A948">
            <v>211916</v>
          </cell>
          <cell r="B948" t="str">
            <v>محمد كلاس</v>
          </cell>
          <cell r="C948" t="str">
            <v>عبد الحليم</v>
          </cell>
          <cell r="D948" t="str">
            <v>نجاه</v>
          </cell>
          <cell r="E948" t="str">
            <v>س3</v>
          </cell>
        </row>
        <row r="949">
          <cell r="A949">
            <v>211918</v>
          </cell>
          <cell r="B949" t="str">
            <v>محمد ماجد بخاري</v>
          </cell>
          <cell r="C949" t="str">
            <v>بندر</v>
          </cell>
          <cell r="D949" t="str">
            <v>عطيه</v>
          </cell>
          <cell r="E949" t="str">
            <v>س2</v>
          </cell>
        </row>
        <row r="950">
          <cell r="A950">
            <v>211919</v>
          </cell>
          <cell r="B950" t="str">
            <v>محمد ماجد حرب</v>
          </cell>
          <cell r="C950" t="str">
            <v>ابراهيم</v>
          </cell>
          <cell r="D950" t="str">
            <v>ندى</v>
          </cell>
          <cell r="E950" t="str">
            <v>س3</v>
          </cell>
        </row>
        <row r="951">
          <cell r="A951">
            <v>211929</v>
          </cell>
          <cell r="B951" t="str">
            <v>محمود المرعي</v>
          </cell>
          <cell r="C951" t="str">
            <v>محي الدين</v>
          </cell>
          <cell r="D951" t="str">
            <v>لينا</v>
          </cell>
          <cell r="E951" t="str">
            <v>س3</v>
          </cell>
        </row>
        <row r="952">
          <cell r="A952">
            <v>211930</v>
          </cell>
          <cell r="B952" t="str">
            <v>مرام الارنب</v>
          </cell>
          <cell r="C952" t="str">
            <v>محمد مكي</v>
          </cell>
          <cell r="D952" t="str">
            <v>غاليه</v>
          </cell>
          <cell r="E952" t="str">
            <v>س3</v>
          </cell>
        </row>
        <row r="953">
          <cell r="A953">
            <v>211938</v>
          </cell>
          <cell r="B953" t="str">
            <v>مروه الموسى</v>
          </cell>
          <cell r="C953" t="str">
            <v>حسين</v>
          </cell>
          <cell r="D953" t="str">
            <v>امنه</v>
          </cell>
          <cell r="E953" t="str">
            <v>س4</v>
          </cell>
        </row>
        <row r="954">
          <cell r="A954">
            <v>211939</v>
          </cell>
          <cell r="B954" t="str">
            <v>مروه بيشاني</v>
          </cell>
          <cell r="C954" t="str">
            <v>محمود</v>
          </cell>
          <cell r="D954" t="str">
            <v>اميمه</v>
          </cell>
          <cell r="E954" t="str">
            <v>س3</v>
          </cell>
        </row>
        <row r="955">
          <cell r="A955">
            <v>211941</v>
          </cell>
          <cell r="B955" t="str">
            <v>مروه رحال</v>
          </cell>
          <cell r="C955" t="str">
            <v>موفق</v>
          </cell>
          <cell r="D955" t="str">
            <v>رابعه</v>
          </cell>
          <cell r="E955" t="str">
            <v>س4ح</v>
          </cell>
        </row>
        <row r="956">
          <cell r="A956">
            <v>211945</v>
          </cell>
          <cell r="B956" t="str">
            <v>مريم خاسكي</v>
          </cell>
          <cell r="C956" t="str">
            <v>نهاد</v>
          </cell>
          <cell r="D956" t="str">
            <v>هيام</v>
          </cell>
          <cell r="E956" t="str">
            <v>س3</v>
          </cell>
        </row>
        <row r="957">
          <cell r="A957">
            <v>211946</v>
          </cell>
          <cell r="B957" t="str">
            <v>مريم سعيد</v>
          </cell>
          <cell r="C957" t="str">
            <v>معن</v>
          </cell>
          <cell r="D957" t="str">
            <v>دلال</v>
          </cell>
          <cell r="E957" t="str">
            <v>س4</v>
          </cell>
        </row>
        <row r="958">
          <cell r="A958">
            <v>211955</v>
          </cell>
          <cell r="B958" t="str">
            <v>ملك عبيد الوكاع</v>
          </cell>
          <cell r="C958" t="str">
            <v>سمير</v>
          </cell>
          <cell r="D958" t="str">
            <v>قرطبه</v>
          </cell>
          <cell r="E958" t="str">
            <v>س4</v>
          </cell>
        </row>
        <row r="959">
          <cell r="A959">
            <v>211956</v>
          </cell>
          <cell r="B959" t="str">
            <v>ملك غزال</v>
          </cell>
          <cell r="C959" t="str">
            <v>تامر</v>
          </cell>
          <cell r="D959" t="str">
            <v>رجاء</v>
          </cell>
          <cell r="E959" t="str">
            <v>س3</v>
          </cell>
        </row>
        <row r="960">
          <cell r="A960">
            <v>211959</v>
          </cell>
          <cell r="B960" t="str">
            <v>منار محفوظ</v>
          </cell>
          <cell r="C960" t="str">
            <v>محمود</v>
          </cell>
          <cell r="D960" t="str">
            <v>ثناء</v>
          </cell>
          <cell r="E960" t="str">
            <v>س3</v>
          </cell>
        </row>
        <row r="961">
          <cell r="A961">
            <v>211960</v>
          </cell>
          <cell r="B961" t="str">
            <v>منار مونس</v>
          </cell>
          <cell r="C961" t="str">
            <v>ادهم</v>
          </cell>
          <cell r="D961" t="str">
            <v>شفيقه</v>
          </cell>
          <cell r="E961" t="str">
            <v>س3</v>
          </cell>
        </row>
        <row r="962">
          <cell r="A962">
            <v>211964</v>
          </cell>
          <cell r="B962" t="str">
            <v>منتهى مطلق</v>
          </cell>
          <cell r="C962" t="str">
            <v>محمود</v>
          </cell>
          <cell r="D962" t="str">
            <v>سعده</v>
          </cell>
          <cell r="E962" t="str">
            <v>س1</v>
          </cell>
        </row>
        <row r="963">
          <cell r="A963">
            <v>211965</v>
          </cell>
          <cell r="B963" t="str">
            <v>مها مدخنه</v>
          </cell>
          <cell r="C963" t="str">
            <v>صفوان</v>
          </cell>
          <cell r="D963" t="str">
            <v>ندى</v>
          </cell>
          <cell r="E963" t="str">
            <v>س1</v>
          </cell>
        </row>
        <row r="964">
          <cell r="A964">
            <v>211966</v>
          </cell>
          <cell r="B964" t="str">
            <v>مها ملوك</v>
          </cell>
          <cell r="C964" t="str">
            <v>بشار</v>
          </cell>
          <cell r="D964" t="str">
            <v>شيراز</v>
          </cell>
          <cell r="E964" t="str">
            <v>س3</v>
          </cell>
        </row>
        <row r="965">
          <cell r="A965">
            <v>211967</v>
          </cell>
          <cell r="B965" t="str">
            <v>مهاد الحاج</v>
          </cell>
          <cell r="C965" t="str">
            <v>علي</v>
          </cell>
          <cell r="D965" t="str">
            <v>منى</v>
          </cell>
          <cell r="E965" t="str">
            <v>س1</v>
          </cell>
        </row>
        <row r="966">
          <cell r="A966">
            <v>211968</v>
          </cell>
          <cell r="B966" t="str">
            <v>مهند عفيصه</v>
          </cell>
          <cell r="C966" t="str">
            <v>فائز</v>
          </cell>
          <cell r="D966" t="str">
            <v>هدية</v>
          </cell>
          <cell r="E966" t="str">
            <v>س1</v>
          </cell>
        </row>
        <row r="967">
          <cell r="A967">
            <v>211973</v>
          </cell>
          <cell r="B967" t="str">
            <v>ميري عبيد</v>
          </cell>
          <cell r="C967" t="str">
            <v>جريس</v>
          </cell>
          <cell r="D967" t="str">
            <v>صونيا</v>
          </cell>
          <cell r="E967" t="str">
            <v>س3</v>
          </cell>
        </row>
        <row r="968">
          <cell r="A968">
            <v>211979</v>
          </cell>
          <cell r="B968" t="str">
            <v>ناصر سكر</v>
          </cell>
          <cell r="C968" t="str">
            <v>منصور</v>
          </cell>
          <cell r="D968" t="str">
            <v>غاده</v>
          </cell>
          <cell r="E968" t="str">
            <v>س4</v>
          </cell>
        </row>
        <row r="969">
          <cell r="A969">
            <v>211980</v>
          </cell>
          <cell r="B969" t="str">
            <v>نالين جمعه داود</v>
          </cell>
          <cell r="C969" t="str">
            <v>محمد فياض</v>
          </cell>
          <cell r="D969" t="str">
            <v>غاده</v>
          </cell>
          <cell r="E969" t="str">
            <v>س3</v>
          </cell>
        </row>
        <row r="970">
          <cell r="A970">
            <v>211984</v>
          </cell>
          <cell r="B970" t="str">
            <v>ندى الجباصيني</v>
          </cell>
          <cell r="C970" t="str">
            <v>بشير</v>
          </cell>
          <cell r="D970" t="str">
            <v>قمر</v>
          </cell>
          <cell r="E970" t="str">
            <v>س4ح</v>
          </cell>
        </row>
        <row r="971">
          <cell r="A971">
            <v>211985</v>
          </cell>
          <cell r="B971" t="str">
            <v>ندى يوسف</v>
          </cell>
          <cell r="C971" t="str">
            <v>يوسف</v>
          </cell>
          <cell r="D971" t="str">
            <v>وضحى</v>
          </cell>
          <cell r="E971" t="str">
            <v>س3</v>
          </cell>
        </row>
        <row r="972">
          <cell r="A972">
            <v>211986</v>
          </cell>
          <cell r="B972" t="str">
            <v>نرمين اسعد</v>
          </cell>
          <cell r="C972" t="str">
            <v>نواف</v>
          </cell>
          <cell r="D972" t="str">
            <v>وفاء</v>
          </cell>
          <cell r="E972" t="str">
            <v>س2</v>
          </cell>
        </row>
        <row r="973">
          <cell r="A973">
            <v>211988</v>
          </cell>
          <cell r="B973" t="str">
            <v>نسرين عز الدين العقباني</v>
          </cell>
          <cell r="C973" t="str">
            <v>عصام</v>
          </cell>
          <cell r="D973" t="str">
            <v>خلود</v>
          </cell>
          <cell r="E973" t="str">
            <v>س4</v>
          </cell>
        </row>
        <row r="974">
          <cell r="A974">
            <v>211989</v>
          </cell>
          <cell r="B974" t="str">
            <v>نسرين عمر</v>
          </cell>
          <cell r="C974" t="str">
            <v>فواز</v>
          </cell>
          <cell r="D974" t="str">
            <v>بدر النعام</v>
          </cell>
          <cell r="E974" t="str">
            <v>س4</v>
          </cell>
        </row>
        <row r="975">
          <cell r="A975">
            <v>211993</v>
          </cell>
          <cell r="B975" t="str">
            <v>نوراي شدود</v>
          </cell>
          <cell r="C975" t="str">
            <v>معن</v>
          </cell>
          <cell r="D975" t="str">
            <v>فاتن</v>
          </cell>
          <cell r="E975" t="str">
            <v>س3</v>
          </cell>
        </row>
        <row r="976">
          <cell r="A976">
            <v>211994</v>
          </cell>
          <cell r="B976" t="str">
            <v>نور ابراهيم</v>
          </cell>
          <cell r="C976" t="str">
            <v>احمد</v>
          </cell>
          <cell r="D976" t="str">
            <v>سونيا</v>
          </cell>
          <cell r="E976" t="str">
            <v>س3</v>
          </cell>
        </row>
        <row r="977">
          <cell r="A977">
            <v>211995</v>
          </cell>
          <cell r="B977" t="str">
            <v>نور البهلول</v>
          </cell>
          <cell r="C977" t="str">
            <v>محمد لؤي</v>
          </cell>
          <cell r="D977" t="str">
            <v>منور</v>
          </cell>
          <cell r="E977" t="str">
            <v>س4</v>
          </cell>
        </row>
        <row r="978">
          <cell r="A978">
            <v>211997</v>
          </cell>
          <cell r="B978" t="str">
            <v>نور السعودي</v>
          </cell>
          <cell r="C978" t="str">
            <v>ناصر</v>
          </cell>
          <cell r="D978" t="str">
            <v>فلك</v>
          </cell>
          <cell r="E978" t="str">
            <v>س1</v>
          </cell>
        </row>
        <row r="979">
          <cell r="A979">
            <v>211999</v>
          </cell>
          <cell r="B979" t="str">
            <v>نور العدس</v>
          </cell>
          <cell r="C979" t="str">
            <v>محمدعيد</v>
          </cell>
          <cell r="D979" t="str">
            <v>فاتن</v>
          </cell>
          <cell r="E979" t="str">
            <v>س4</v>
          </cell>
        </row>
        <row r="980">
          <cell r="A980">
            <v>212000</v>
          </cell>
          <cell r="B980" t="str">
            <v>نور اللحام</v>
          </cell>
          <cell r="C980" t="str">
            <v>عبده</v>
          </cell>
          <cell r="D980" t="str">
            <v>هاجر</v>
          </cell>
          <cell r="E980" t="str">
            <v>س4</v>
          </cell>
        </row>
        <row r="981">
          <cell r="A981">
            <v>212003</v>
          </cell>
          <cell r="B981" t="str">
            <v>نور الهدى خياط</v>
          </cell>
          <cell r="C981" t="str">
            <v>زهير</v>
          </cell>
          <cell r="D981" t="str">
            <v>تهاني</v>
          </cell>
          <cell r="E981" t="str">
            <v>س2</v>
          </cell>
        </row>
        <row r="982">
          <cell r="A982">
            <v>212004</v>
          </cell>
          <cell r="B982" t="str">
            <v>نور بيازيد</v>
          </cell>
          <cell r="C982" t="str">
            <v>هيثم</v>
          </cell>
          <cell r="D982" t="str">
            <v>اسمهان</v>
          </cell>
          <cell r="E982" t="str">
            <v>س3</v>
          </cell>
        </row>
        <row r="983">
          <cell r="A983">
            <v>212010</v>
          </cell>
          <cell r="B983" t="str">
            <v>نور عليشه</v>
          </cell>
          <cell r="C983" t="str">
            <v>شفيق</v>
          </cell>
          <cell r="D983" t="str">
            <v>سعاد</v>
          </cell>
          <cell r="E983" t="str">
            <v>س1</v>
          </cell>
        </row>
        <row r="984">
          <cell r="A984">
            <v>212012</v>
          </cell>
          <cell r="B984" t="str">
            <v>نور هزيمه</v>
          </cell>
          <cell r="C984" t="str">
            <v>احمد</v>
          </cell>
          <cell r="D984" t="str">
            <v>اميره شيخاني</v>
          </cell>
          <cell r="E984" t="str">
            <v>س4</v>
          </cell>
        </row>
        <row r="985">
          <cell r="A985">
            <v>212015</v>
          </cell>
          <cell r="B985" t="str">
            <v>نورما حمزه</v>
          </cell>
          <cell r="C985" t="str">
            <v>انور</v>
          </cell>
          <cell r="D985" t="str">
            <v>ملك</v>
          </cell>
          <cell r="E985" t="str">
            <v>س1</v>
          </cell>
        </row>
        <row r="986">
          <cell r="A986">
            <v>212017</v>
          </cell>
          <cell r="B986" t="str">
            <v>نورهان شبلي</v>
          </cell>
          <cell r="C986" t="str">
            <v>محمد</v>
          </cell>
          <cell r="D986" t="str">
            <v>اميره</v>
          </cell>
          <cell r="E986" t="str">
            <v>س2</v>
          </cell>
        </row>
        <row r="987">
          <cell r="A987">
            <v>212019</v>
          </cell>
          <cell r="B987" t="str">
            <v>نيفين زرقه</v>
          </cell>
          <cell r="C987" t="str">
            <v>عدنان</v>
          </cell>
          <cell r="D987" t="str">
            <v>راياه</v>
          </cell>
          <cell r="E987" t="str">
            <v>س2</v>
          </cell>
        </row>
        <row r="988">
          <cell r="A988">
            <v>212020</v>
          </cell>
          <cell r="B988" t="str">
            <v>هاجر العلي</v>
          </cell>
          <cell r="C988" t="str">
            <v>عبدالله</v>
          </cell>
          <cell r="D988" t="str">
            <v>صبحيه</v>
          </cell>
          <cell r="E988" t="str">
            <v>س2</v>
          </cell>
        </row>
        <row r="989">
          <cell r="A989">
            <v>212023</v>
          </cell>
          <cell r="B989" t="str">
            <v>هبا حاج خليل</v>
          </cell>
          <cell r="C989" t="str">
            <v>عبدالله</v>
          </cell>
          <cell r="D989" t="str">
            <v>هيام</v>
          </cell>
          <cell r="E989" t="str">
            <v>س4</v>
          </cell>
        </row>
        <row r="990">
          <cell r="A990">
            <v>212028</v>
          </cell>
          <cell r="B990" t="str">
            <v>هبه حبيب</v>
          </cell>
          <cell r="C990" t="str">
            <v>جابر</v>
          </cell>
          <cell r="D990" t="str">
            <v>نهله</v>
          </cell>
          <cell r="E990" t="str">
            <v>س1</v>
          </cell>
        </row>
        <row r="991">
          <cell r="A991">
            <v>212029</v>
          </cell>
          <cell r="B991" t="str">
            <v>هبه حسين</v>
          </cell>
          <cell r="C991" t="str">
            <v>غسان</v>
          </cell>
          <cell r="D991" t="str">
            <v>تماضر</v>
          </cell>
          <cell r="E991" t="str">
            <v>س4ح</v>
          </cell>
        </row>
        <row r="992">
          <cell r="A992">
            <v>212031</v>
          </cell>
          <cell r="B992" t="str">
            <v>هبه زين العابدين</v>
          </cell>
          <cell r="C992" t="str">
            <v>خلدون</v>
          </cell>
          <cell r="D992" t="str">
            <v>هيام</v>
          </cell>
          <cell r="E992" t="str">
            <v>س4</v>
          </cell>
        </row>
        <row r="993">
          <cell r="A993">
            <v>212033</v>
          </cell>
          <cell r="B993" t="str">
            <v>هدى عز الدين</v>
          </cell>
          <cell r="C993" t="str">
            <v>دياب</v>
          </cell>
          <cell r="D993" t="str">
            <v>وداد</v>
          </cell>
          <cell r="E993" t="str">
            <v>س3</v>
          </cell>
        </row>
        <row r="994">
          <cell r="A994">
            <v>212034</v>
          </cell>
          <cell r="B994" t="str">
            <v>هديل الخياط</v>
          </cell>
          <cell r="C994" t="str">
            <v>حسان</v>
          </cell>
          <cell r="D994" t="str">
            <v>فاطمه</v>
          </cell>
          <cell r="E994" t="str">
            <v>س4</v>
          </cell>
        </row>
        <row r="995">
          <cell r="A995">
            <v>212036</v>
          </cell>
          <cell r="B995" t="str">
            <v>هديل القطريب</v>
          </cell>
          <cell r="C995" t="str">
            <v>محمد</v>
          </cell>
          <cell r="D995" t="str">
            <v>شاه</v>
          </cell>
          <cell r="E995" t="str">
            <v>س4</v>
          </cell>
        </row>
        <row r="996">
          <cell r="A996">
            <v>212037</v>
          </cell>
          <cell r="B996" t="str">
            <v>هديل روميه</v>
          </cell>
          <cell r="C996" t="str">
            <v>احمد</v>
          </cell>
          <cell r="D996" t="str">
            <v>اميمه</v>
          </cell>
          <cell r="E996" t="str">
            <v>س4</v>
          </cell>
        </row>
        <row r="997">
          <cell r="A997">
            <v>212039</v>
          </cell>
          <cell r="B997" t="str">
            <v>هزار ركاب</v>
          </cell>
          <cell r="C997" t="str">
            <v>سليمان</v>
          </cell>
          <cell r="D997" t="str">
            <v>فهميه</v>
          </cell>
          <cell r="E997" t="str">
            <v>س1</v>
          </cell>
        </row>
        <row r="998">
          <cell r="A998">
            <v>212040</v>
          </cell>
          <cell r="B998" t="str">
            <v>هشام المصري</v>
          </cell>
          <cell r="C998" t="str">
            <v>زياد</v>
          </cell>
          <cell r="D998" t="str">
            <v>غاده</v>
          </cell>
          <cell r="E998" t="str">
            <v>س4</v>
          </cell>
        </row>
        <row r="999">
          <cell r="A999">
            <v>212046</v>
          </cell>
          <cell r="B999" t="str">
            <v>هناء حسين</v>
          </cell>
          <cell r="C999" t="str">
            <v>ابراهيم</v>
          </cell>
          <cell r="D999" t="str">
            <v>فاطمه</v>
          </cell>
          <cell r="E999" t="str">
            <v>س1</v>
          </cell>
        </row>
        <row r="1000">
          <cell r="A1000">
            <v>212047</v>
          </cell>
          <cell r="B1000" t="str">
            <v>هناء حماده</v>
          </cell>
          <cell r="C1000" t="str">
            <v>احمد</v>
          </cell>
          <cell r="D1000" t="str">
            <v>خديجه</v>
          </cell>
          <cell r="E1000" t="str">
            <v>س4</v>
          </cell>
        </row>
        <row r="1001">
          <cell r="A1001">
            <v>212051</v>
          </cell>
          <cell r="B1001" t="str">
            <v>هيلدا نايله</v>
          </cell>
          <cell r="C1001" t="str">
            <v>خالد</v>
          </cell>
          <cell r="D1001" t="str">
            <v>رانيا</v>
          </cell>
          <cell r="E1001" t="str">
            <v>س4ح</v>
          </cell>
        </row>
        <row r="1002">
          <cell r="A1002">
            <v>212052</v>
          </cell>
          <cell r="B1002" t="str">
            <v>وئام اسماعيل</v>
          </cell>
          <cell r="C1002" t="str">
            <v>مطيع</v>
          </cell>
          <cell r="D1002" t="str">
            <v>سناء</v>
          </cell>
          <cell r="E1002" t="str">
            <v>س2ح</v>
          </cell>
        </row>
        <row r="1003">
          <cell r="A1003">
            <v>212053</v>
          </cell>
          <cell r="B1003" t="str">
            <v>وائل ابورسلان</v>
          </cell>
          <cell r="C1003" t="str">
            <v>سامر</v>
          </cell>
          <cell r="D1003" t="str">
            <v>انصاف</v>
          </cell>
          <cell r="E1003" t="str">
            <v>س3ح</v>
          </cell>
        </row>
        <row r="1004">
          <cell r="A1004">
            <v>212056</v>
          </cell>
          <cell r="B1004" t="str">
            <v>وداد شيخ جبر</v>
          </cell>
          <cell r="C1004" t="str">
            <v>رضوان</v>
          </cell>
          <cell r="D1004" t="str">
            <v>نرمين</v>
          </cell>
          <cell r="E1004" t="str">
            <v>س4</v>
          </cell>
        </row>
        <row r="1005">
          <cell r="A1005">
            <v>212058</v>
          </cell>
          <cell r="B1005" t="str">
            <v>وسيم غنام</v>
          </cell>
          <cell r="C1005" t="str">
            <v>محمدسالم</v>
          </cell>
          <cell r="D1005" t="str">
            <v>نجاح</v>
          </cell>
          <cell r="E1005" t="str">
            <v>س2</v>
          </cell>
        </row>
        <row r="1006">
          <cell r="A1006">
            <v>212059</v>
          </cell>
          <cell r="B1006" t="str">
            <v>وعد حمود</v>
          </cell>
          <cell r="C1006" t="str">
            <v>احمد</v>
          </cell>
          <cell r="D1006" t="str">
            <v>ناريماس</v>
          </cell>
          <cell r="E1006" t="str">
            <v>س4ح</v>
          </cell>
        </row>
        <row r="1007">
          <cell r="A1007">
            <v>212061</v>
          </cell>
          <cell r="B1007" t="str">
            <v>وفاء زاهر</v>
          </cell>
          <cell r="C1007" t="str">
            <v>سلمان</v>
          </cell>
          <cell r="D1007" t="str">
            <v>دلال</v>
          </cell>
          <cell r="E1007" t="str">
            <v>س1</v>
          </cell>
        </row>
        <row r="1008">
          <cell r="A1008">
            <v>212063</v>
          </cell>
          <cell r="B1008" t="str">
            <v>ولاء العقاد</v>
          </cell>
          <cell r="C1008" t="str">
            <v>ايمن</v>
          </cell>
          <cell r="D1008" t="str">
            <v>منى</v>
          </cell>
          <cell r="E1008" t="str">
            <v>س4</v>
          </cell>
        </row>
        <row r="1009">
          <cell r="A1009">
            <v>212064</v>
          </cell>
          <cell r="B1009" t="str">
            <v>ولاء قاووق</v>
          </cell>
          <cell r="C1009" t="str">
            <v>وليد</v>
          </cell>
          <cell r="D1009" t="str">
            <v>نوال</v>
          </cell>
          <cell r="E1009" t="str">
            <v>س3</v>
          </cell>
        </row>
        <row r="1010">
          <cell r="A1010">
            <v>212067</v>
          </cell>
          <cell r="B1010" t="str">
            <v>يارا طه</v>
          </cell>
          <cell r="C1010" t="str">
            <v>محمد</v>
          </cell>
          <cell r="D1010" t="str">
            <v>نهله</v>
          </cell>
          <cell r="E1010" t="str">
            <v>س4</v>
          </cell>
        </row>
        <row r="1011">
          <cell r="A1011">
            <v>212068</v>
          </cell>
          <cell r="B1011" t="str">
            <v>يارا طوبجي</v>
          </cell>
          <cell r="C1011" t="str">
            <v>سعيد</v>
          </cell>
          <cell r="D1011" t="str">
            <v>هاله</v>
          </cell>
          <cell r="E1011" t="str">
            <v>س2</v>
          </cell>
        </row>
        <row r="1012">
          <cell r="A1012">
            <v>212071</v>
          </cell>
          <cell r="B1012" t="str">
            <v>ياسمين القالش</v>
          </cell>
          <cell r="C1012" t="str">
            <v>عصام</v>
          </cell>
          <cell r="D1012" t="str">
            <v>ازدهار</v>
          </cell>
          <cell r="E1012" t="str">
            <v>س2</v>
          </cell>
        </row>
        <row r="1013">
          <cell r="A1013">
            <v>212072</v>
          </cell>
          <cell r="B1013" t="str">
            <v>ياسمين المروح</v>
          </cell>
          <cell r="C1013" t="str">
            <v>عمار</v>
          </cell>
          <cell r="D1013" t="str">
            <v>حذيفه</v>
          </cell>
          <cell r="E1013" t="str">
            <v>س3</v>
          </cell>
        </row>
        <row r="1014">
          <cell r="A1014">
            <v>212076</v>
          </cell>
          <cell r="B1014" t="str">
            <v>يامن ابوعقل</v>
          </cell>
          <cell r="C1014" t="str">
            <v>حمد</v>
          </cell>
          <cell r="D1014" t="str">
            <v>ربيعه</v>
          </cell>
          <cell r="E1014" t="str">
            <v>س3</v>
          </cell>
        </row>
        <row r="1015">
          <cell r="A1015">
            <v>212078</v>
          </cell>
          <cell r="B1015" t="str">
            <v>يحيى الكيال</v>
          </cell>
          <cell r="C1015" t="str">
            <v>محمود</v>
          </cell>
          <cell r="D1015" t="str">
            <v>نريمان</v>
          </cell>
          <cell r="E1015" t="str">
            <v>س2</v>
          </cell>
        </row>
        <row r="1016">
          <cell r="A1016">
            <v>212079</v>
          </cell>
          <cell r="B1016" t="str">
            <v>يزن شيخ يوسف</v>
          </cell>
          <cell r="C1016" t="str">
            <v>محمد سعيد</v>
          </cell>
          <cell r="D1016" t="str">
            <v>ساجده</v>
          </cell>
          <cell r="E1016" t="str">
            <v>س3</v>
          </cell>
        </row>
        <row r="1017">
          <cell r="A1017">
            <v>212086</v>
          </cell>
          <cell r="B1017" t="str">
            <v>رند اسعد</v>
          </cell>
          <cell r="C1017" t="str">
            <v>ماجد</v>
          </cell>
          <cell r="D1017" t="str">
            <v>ريما</v>
          </cell>
          <cell r="E1017" t="str">
            <v>س3</v>
          </cell>
        </row>
        <row r="1018">
          <cell r="A1018">
            <v>212087</v>
          </cell>
          <cell r="B1018" t="str">
            <v>سلاف احمد</v>
          </cell>
          <cell r="C1018" t="str">
            <v>بهجت</v>
          </cell>
          <cell r="D1018" t="str">
            <v>نديمه</v>
          </cell>
          <cell r="E1018" t="str">
            <v>س3</v>
          </cell>
        </row>
        <row r="1019">
          <cell r="A1019">
            <v>212089</v>
          </cell>
          <cell r="B1019" t="str">
            <v>شادي هاشم</v>
          </cell>
          <cell r="C1019" t="str">
            <v>تاج</v>
          </cell>
          <cell r="D1019" t="str">
            <v>هدى</v>
          </cell>
          <cell r="E1019" t="str">
            <v>س3</v>
          </cell>
        </row>
        <row r="1020">
          <cell r="A1020">
            <v>212095</v>
          </cell>
          <cell r="B1020" t="str">
            <v>صفوان الرمحين</v>
          </cell>
          <cell r="C1020" t="str">
            <v>عطا الله</v>
          </cell>
          <cell r="D1020" t="str">
            <v>فالنتينا</v>
          </cell>
          <cell r="E1020" t="str">
            <v>س1</v>
          </cell>
        </row>
        <row r="1021">
          <cell r="A1021">
            <v>212097</v>
          </cell>
          <cell r="B1021" t="str">
            <v>خلدون الزغبي</v>
          </cell>
          <cell r="C1021" t="str">
            <v>مجيد</v>
          </cell>
          <cell r="D1021" t="str">
            <v>رويدا</v>
          </cell>
          <cell r="E1021" t="str">
            <v>س3</v>
          </cell>
        </row>
        <row r="1022">
          <cell r="A1022">
            <v>212099</v>
          </cell>
          <cell r="B1022" t="str">
            <v>ساندي تادرس</v>
          </cell>
          <cell r="C1022" t="str">
            <v>نادر</v>
          </cell>
          <cell r="D1022" t="str">
            <v>مريم</v>
          </cell>
          <cell r="E1022" t="str">
            <v>س4</v>
          </cell>
        </row>
        <row r="1023">
          <cell r="A1023">
            <v>212100</v>
          </cell>
          <cell r="B1023" t="str">
            <v>سولافه شحاده</v>
          </cell>
          <cell r="C1023" t="str">
            <v>فيصل</v>
          </cell>
          <cell r="D1023" t="str">
            <v>فيروز</v>
          </cell>
          <cell r="E1023" t="str">
            <v>س1</v>
          </cell>
        </row>
        <row r="1024">
          <cell r="A1024">
            <v>212101</v>
          </cell>
          <cell r="B1024" t="str">
            <v>عبد الرحمن فخري</v>
          </cell>
          <cell r="C1024" t="str">
            <v>محمد</v>
          </cell>
          <cell r="D1024" t="str">
            <v>عفاف</v>
          </cell>
          <cell r="E1024" t="str">
            <v>س2</v>
          </cell>
        </row>
        <row r="1025">
          <cell r="A1025">
            <v>212106</v>
          </cell>
          <cell r="B1025" t="str">
            <v>محمد نداء مصري</v>
          </cell>
          <cell r="C1025" t="str">
            <v>عبد القادر</v>
          </cell>
          <cell r="D1025" t="str">
            <v>قمر</v>
          </cell>
          <cell r="E1025" t="str">
            <v>س2</v>
          </cell>
        </row>
        <row r="1026">
          <cell r="A1026">
            <v>212107</v>
          </cell>
          <cell r="B1026" t="str">
            <v>عبد الهادي حامدي</v>
          </cell>
          <cell r="C1026" t="str">
            <v>رياض</v>
          </cell>
          <cell r="D1026" t="str">
            <v>مفيده</v>
          </cell>
          <cell r="E1026" t="str">
            <v>س4</v>
          </cell>
        </row>
        <row r="1027">
          <cell r="A1027">
            <v>212118</v>
          </cell>
          <cell r="B1027" t="str">
            <v>احلام حمدوني</v>
          </cell>
          <cell r="C1027" t="str">
            <v>محمد</v>
          </cell>
          <cell r="D1027" t="str">
            <v>سناء</v>
          </cell>
          <cell r="E1027" t="str">
            <v>س4ح</v>
          </cell>
        </row>
        <row r="1028">
          <cell r="A1028">
            <v>212121</v>
          </cell>
          <cell r="B1028" t="str">
            <v>احمد الابراهيم</v>
          </cell>
          <cell r="C1028" t="str">
            <v>عبد السلام</v>
          </cell>
          <cell r="D1028" t="str">
            <v>حليمه</v>
          </cell>
          <cell r="E1028" t="str">
            <v>س4</v>
          </cell>
        </row>
        <row r="1029">
          <cell r="A1029">
            <v>212122</v>
          </cell>
          <cell r="B1029" t="str">
            <v>احمد الحموي الشهير بالفرواتي</v>
          </cell>
          <cell r="C1029" t="str">
            <v>فوزي</v>
          </cell>
          <cell r="D1029" t="str">
            <v>باسمه</v>
          </cell>
          <cell r="E1029" t="str">
            <v>س2</v>
          </cell>
        </row>
        <row r="1030">
          <cell r="A1030">
            <v>212128</v>
          </cell>
          <cell r="B1030" t="str">
            <v>احمد الهزاع</v>
          </cell>
          <cell r="C1030" t="str">
            <v>مروان</v>
          </cell>
          <cell r="D1030" t="str">
            <v>عبير</v>
          </cell>
          <cell r="E1030" t="str">
            <v>س1</v>
          </cell>
        </row>
        <row r="1031">
          <cell r="A1031">
            <v>212132</v>
          </cell>
          <cell r="B1031" t="str">
            <v>احمد ديوب</v>
          </cell>
          <cell r="C1031" t="str">
            <v>معين</v>
          </cell>
          <cell r="D1031" t="str">
            <v>ابتسام</v>
          </cell>
          <cell r="E1031" t="str">
            <v>س3</v>
          </cell>
        </row>
        <row r="1032">
          <cell r="A1032">
            <v>212133</v>
          </cell>
          <cell r="B1032" t="str">
            <v>احمد رجا</v>
          </cell>
          <cell r="C1032" t="str">
            <v>رجا</v>
          </cell>
          <cell r="D1032" t="str">
            <v>رتيبه</v>
          </cell>
          <cell r="E1032" t="str">
            <v>س3ح</v>
          </cell>
        </row>
        <row r="1033">
          <cell r="A1033">
            <v>212134</v>
          </cell>
          <cell r="B1033" t="str">
            <v>احمد رضا عمار</v>
          </cell>
          <cell r="C1033" t="str">
            <v>محمد</v>
          </cell>
          <cell r="D1033" t="str">
            <v>سهيلا</v>
          </cell>
          <cell r="E1033" t="str">
            <v>س4</v>
          </cell>
        </row>
        <row r="1034">
          <cell r="A1034">
            <v>212135</v>
          </cell>
          <cell r="B1034" t="str">
            <v>احمد سلوم</v>
          </cell>
          <cell r="C1034" t="str">
            <v>شحاده</v>
          </cell>
          <cell r="D1034" t="str">
            <v>جمانه</v>
          </cell>
          <cell r="E1034" t="str">
            <v>س3</v>
          </cell>
        </row>
        <row r="1035">
          <cell r="A1035">
            <v>212140</v>
          </cell>
          <cell r="B1035" t="str">
            <v>احمد قحف</v>
          </cell>
          <cell r="C1035" t="str">
            <v>ايمن</v>
          </cell>
          <cell r="D1035" t="str">
            <v>سكينه</v>
          </cell>
          <cell r="E1035" t="str">
            <v>س4</v>
          </cell>
        </row>
        <row r="1036">
          <cell r="A1036">
            <v>212141</v>
          </cell>
          <cell r="B1036" t="str">
            <v>احمد لالا</v>
          </cell>
          <cell r="C1036" t="str">
            <v>محمد نبيل</v>
          </cell>
          <cell r="D1036" t="str">
            <v>خديجه</v>
          </cell>
          <cell r="E1036" t="str">
            <v>س3</v>
          </cell>
        </row>
        <row r="1037">
          <cell r="A1037">
            <v>212143</v>
          </cell>
          <cell r="B1037" t="str">
            <v>احمد محمود</v>
          </cell>
          <cell r="C1037" t="str">
            <v>سمير</v>
          </cell>
          <cell r="D1037" t="str">
            <v>فريال</v>
          </cell>
          <cell r="E1037" t="str">
            <v>س1</v>
          </cell>
        </row>
        <row r="1038">
          <cell r="A1038">
            <v>212144</v>
          </cell>
          <cell r="B1038" t="str">
            <v>احمد مزاحم</v>
          </cell>
          <cell r="C1038" t="str">
            <v>محمد</v>
          </cell>
          <cell r="D1038" t="str">
            <v>ندى</v>
          </cell>
          <cell r="E1038" t="str">
            <v>س3</v>
          </cell>
        </row>
        <row r="1039">
          <cell r="A1039">
            <v>212145</v>
          </cell>
          <cell r="B1039" t="str">
            <v>احمد موسى</v>
          </cell>
          <cell r="C1039" t="str">
            <v>صلاح الدين</v>
          </cell>
          <cell r="D1039" t="str">
            <v>ازدهار</v>
          </cell>
          <cell r="E1039" t="str">
            <v>س3</v>
          </cell>
        </row>
        <row r="1040">
          <cell r="A1040">
            <v>212149</v>
          </cell>
          <cell r="B1040" t="str">
            <v>اريج الصياد</v>
          </cell>
          <cell r="C1040" t="str">
            <v>بدر الدين</v>
          </cell>
          <cell r="D1040" t="str">
            <v>نوال</v>
          </cell>
          <cell r="E1040" t="str">
            <v>س2</v>
          </cell>
        </row>
        <row r="1041">
          <cell r="A1041">
            <v>212150</v>
          </cell>
          <cell r="B1041" t="str">
            <v>اريج ملحم</v>
          </cell>
          <cell r="C1041" t="str">
            <v>احمد</v>
          </cell>
          <cell r="D1041" t="str">
            <v>فتاة</v>
          </cell>
          <cell r="E1041" t="str">
            <v>س1</v>
          </cell>
        </row>
        <row r="1042">
          <cell r="A1042">
            <v>212156</v>
          </cell>
          <cell r="B1042" t="str">
            <v>اسراء حسن</v>
          </cell>
          <cell r="C1042" t="str">
            <v>محمد سعيد</v>
          </cell>
          <cell r="D1042" t="str">
            <v>وجدان</v>
          </cell>
          <cell r="E1042" t="str">
            <v>س3ح</v>
          </cell>
        </row>
        <row r="1043">
          <cell r="A1043">
            <v>212157</v>
          </cell>
          <cell r="B1043" t="str">
            <v>اسراء عطية</v>
          </cell>
          <cell r="C1043" t="str">
            <v>احمد</v>
          </cell>
          <cell r="D1043" t="str">
            <v>امنة</v>
          </cell>
          <cell r="E1043" t="str">
            <v>س1</v>
          </cell>
        </row>
        <row r="1044">
          <cell r="A1044">
            <v>212159</v>
          </cell>
          <cell r="B1044" t="str">
            <v>اسلام جمعه</v>
          </cell>
          <cell r="C1044" t="str">
            <v>اكرم</v>
          </cell>
          <cell r="D1044" t="str">
            <v>حياه</v>
          </cell>
          <cell r="E1044" t="str">
            <v>س1</v>
          </cell>
        </row>
        <row r="1045">
          <cell r="A1045">
            <v>212160</v>
          </cell>
          <cell r="B1045" t="str">
            <v>اسماء ياسين</v>
          </cell>
          <cell r="C1045" t="str">
            <v>خالد</v>
          </cell>
          <cell r="D1045" t="str">
            <v>ملك</v>
          </cell>
          <cell r="E1045" t="str">
            <v>س4</v>
          </cell>
        </row>
        <row r="1046">
          <cell r="A1046">
            <v>212161</v>
          </cell>
          <cell r="B1046" t="str">
            <v>اشرف كاتب</v>
          </cell>
          <cell r="C1046" t="str">
            <v>مصطفى</v>
          </cell>
          <cell r="D1046" t="str">
            <v>منى</v>
          </cell>
          <cell r="E1046" t="str">
            <v>س2</v>
          </cell>
        </row>
        <row r="1047">
          <cell r="A1047">
            <v>212163</v>
          </cell>
          <cell r="B1047" t="str">
            <v>افراح الظاهر</v>
          </cell>
          <cell r="C1047" t="str">
            <v>ابراهيم</v>
          </cell>
          <cell r="D1047" t="str">
            <v>نوفه</v>
          </cell>
          <cell r="E1047" t="str">
            <v>س3</v>
          </cell>
        </row>
        <row r="1048">
          <cell r="A1048">
            <v>212164</v>
          </cell>
          <cell r="B1048" t="str">
            <v>افين محمد</v>
          </cell>
          <cell r="C1048" t="str">
            <v>نوري</v>
          </cell>
          <cell r="D1048" t="str">
            <v>لمعان</v>
          </cell>
          <cell r="E1048" t="str">
            <v>س4</v>
          </cell>
        </row>
        <row r="1049">
          <cell r="A1049">
            <v>212166</v>
          </cell>
          <cell r="B1049" t="str">
            <v>الاء المصري</v>
          </cell>
          <cell r="C1049" t="str">
            <v>بسام</v>
          </cell>
          <cell r="D1049" t="str">
            <v>ريمان</v>
          </cell>
          <cell r="E1049" t="str">
            <v>س4</v>
          </cell>
        </row>
        <row r="1050">
          <cell r="A1050">
            <v>212168</v>
          </cell>
          <cell r="B1050" t="str">
            <v>الاء حجي عبد</v>
          </cell>
          <cell r="C1050" t="str">
            <v>ابراهيم</v>
          </cell>
          <cell r="D1050" t="str">
            <v>زيده</v>
          </cell>
          <cell r="E1050" t="str">
            <v>س4</v>
          </cell>
        </row>
        <row r="1051">
          <cell r="A1051">
            <v>212169</v>
          </cell>
          <cell r="B1051" t="str">
            <v>الاء زين</v>
          </cell>
          <cell r="C1051" t="str">
            <v>ماجد</v>
          </cell>
          <cell r="D1051" t="str">
            <v>سناء</v>
          </cell>
          <cell r="E1051" t="str">
            <v>س3</v>
          </cell>
        </row>
        <row r="1052">
          <cell r="A1052">
            <v>212170</v>
          </cell>
          <cell r="B1052" t="str">
            <v>الاء سعدي</v>
          </cell>
          <cell r="C1052" t="str">
            <v>محمد سالم</v>
          </cell>
          <cell r="D1052" t="str">
            <v>فاتنه</v>
          </cell>
          <cell r="E1052" t="str">
            <v>س2</v>
          </cell>
        </row>
        <row r="1053">
          <cell r="A1053">
            <v>212174</v>
          </cell>
          <cell r="B1053" t="str">
            <v>الاء كحيلان</v>
          </cell>
          <cell r="C1053" t="str">
            <v>محمد هلال</v>
          </cell>
          <cell r="D1053" t="str">
            <v>مريم</v>
          </cell>
          <cell r="E1053" t="str">
            <v>س3</v>
          </cell>
        </row>
        <row r="1054">
          <cell r="A1054">
            <v>212175</v>
          </cell>
          <cell r="B1054" t="str">
            <v>الاء محي الدين</v>
          </cell>
          <cell r="C1054" t="str">
            <v>جودت</v>
          </cell>
          <cell r="D1054" t="str">
            <v>سوسن عثمان</v>
          </cell>
          <cell r="E1054" t="str">
            <v>س3</v>
          </cell>
        </row>
        <row r="1055">
          <cell r="A1055">
            <v>212176</v>
          </cell>
          <cell r="B1055" t="str">
            <v>الاء هدله</v>
          </cell>
          <cell r="C1055" t="str">
            <v>محمد</v>
          </cell>
          <cell r="D1055" t="str">
            <v>ربى</v>
          </cell>
          <cell r="E1055" t="str">
            <v>س1</v>
          </cell>
        </row>
        <row r="1056">
          <cell r="A1056">
            <v>212179</v>
          </cell>
          <cell r="B1056" t="str">
            <v>العنود النادر</v>
          </cell>
          <cell r="C1056" t="str">
            <v>محمد خير</v>
          </cell>
          <cell r="D1056" t="str">
            <v>رحاب</v>
          </cell>
          <cell r="E1056" t="str">
            <v>س3ح</v>
          </cell>
        </row>
        <row r="1057">
          <cell r="A1057">
            <v>212183</v>
          </cell>
          <cell r="B1057" t="str">
            <v>الياس جرجس</v>
          </cell>
          <cell r="C1057" t="str">
            <v>عيسى</v>
          </cell>
          <cell r="D1057" t="str">
            <v>رجاء</v>
          </cell>
          <cell r="E1057" t="str">
            <v>س4</v>
          </cell>
        </row>
        <row r="1058">
          <cell r="A1058">
            <v>212184</v>
          </cell>
          <cell r="B1058" t="str">
            <v>اليسا طليع</v>
          </cell>
          <cell r="C1058" t="str">
            <v>فادي</v>
          </cell>
          <cell r="D1058" t="str">
            <v>تريزيا</v>
          </cell>
          <cell r="E1058" t="str">
            <v>س3</v>
          </cell>
        </row>
        <row r="1059">
          <cell r="A1059">
            <v>212185</v>
          </cell>
          <cell r="B1059" t="str">
            <v>اليسار بعريني</v>
          </cell>
          <cell r="C1059" t="str">
            <v>محسن</v>
          </cell>
          <cell r="D1059" t="str">
            <v>فرات</v>
          </cell>
          <cell r="E1059" t="str">
            <v>س3ح</v>
          </cell>
        </row>
        <row r="1060">
          <cell r="A1060">
            <v>212186</v>
          </cell>
          <cell r="B1060" t="str">
            <v>الين زينب</v>
          </cell>
          <cell r="C1060" t="str">
            <v>غسان</v>
          </cell>
          <cell r="D1060" t="str">
            <v>فايزه</v>
          </cell>
          <cell r="E1060" t="str">
            <v>س2</v>
          </cell>
        </row>
        <row r="1061">
          <cell r="A1061">
            <v>212187</v>
          </cell>
          <cell r="B1061" t="str">
            <v>الين هواري</v>
          </cell>
          <cell r="C1061" t="str">
            <v>احسان</v>
          </cell>
          <cell r="D1061" t="str">
            <v>ثناء</v>
          </cell>
          <cell r="E1061" t="str">
            <v>س2</v>
          </cell>
        </row>
        <row r="1062">
          <cell r="A1062">
            <v>212191</v>
          </cell>
          <cell r="B1062" t="str">
            <v>اماني سليمان</v>
          </cell>
          <cell r="C1062" t="str">
            <v>محمد</v>
          </cell>
          <cell r="D1062" t="str">
            <v>امل</v>
          </cell>
          <cell r="E1062" t="str">
            <v>س4ح</v>
          </cell>
        </row>
        <row r="1063">
          <cell r="A1063">
            <v>212192</v>
          </cell>
          <cell r="B1063" t="str">
            <v>اماني فتال يبرودي</v>
          </cell>
          <cell r="C1063" t="str">
            <v>عثمان</v>
          </cell>
          <cell r="D1063" t="str">
            <v>اسماء</v>
          </cell>
          <cell r="E1063" t="str">
            <v>س1</v>
          </cell>
        </row>
        <row r="1064">
          <cell r="A1064">
            <v>212193</v>
          </cell>
          <cell r="B1064" t="str">
            <v>امجد سلامه بوبكري</v>
          </cell>
          <cell r="C1064" t="str">
            <v>سمير</v>
          </cell>
          <cell r="D1064" t="str">
            <v>امال</v>
          </cell>
          <cell r="E1064" t="str">
            <v>س2</v>
          </cell>
        </row>
        <row r="1065">
          <cell r="A1065">
            <v>212195</v>
          </cell>
          <cell r="B1065" t="str">
            <v>امنه اسعد</v>
          </cell>
          <cell r="C1065" t="str">
            <v>اسعد</v>
          </cell>
          <cell r="D1065" t="str">
            <v>سمر</v>
          </cell>
          <cell r="E1065" t="str">
            <v>س4ح</v>
          </cell>
        </row>
        <row r="1066">
          <cell r="A1066">
            <v>212196</v>
          </cell>
          <cell r="B1066" t="str">
            <v>امنه بري</v>
          </cell>
          <cell r="C1066" t="str">
            <v>احمد</v>
          </cell>
          <cell r="D1066" t="str">
            <v>منور</v>
          </cell>
          <cell r="E1066" t="str">
            <v>س4</v>
          </cell>
        </row>
        <row r="1067">
          <cell r="A1067">
            <v>212197</v>
          </cell>
          <cell r="B1067" t="str">
            <v>امنه هلال</v>
          </cell>
          <cell r="C1067" t="str">
            <v>هلال</v>
          </cell>
          <cell r="D1067" t="str">
            <v>حياه</v>
          </cell>
          <cell r="E1067" t="str">
            <v>س4</v>
          </cell>
        </row>
        <row r="1068">
          <cell r="A1068">
            <v>212198</v>
          </cell>
          <cell r="B1068" t="str">
            <v>امور سلما</v>
          </cell>
          <cell r="C1068" t="str">
            <v>محمد معتز</v>
          </cell>
          <cell r="D1068" t="str">
            <v>شاديه</v>
          </cell>
          <cell r="E1068" t="str">
            <v>س1</v>
          </cell>
        </row>
        <row r="1069">
          <cell r="A1069">
            <v>212199</v>
          </cell>
          <cell r="B1069" t="str">
            <v>اميره حلوم</v>
          </cell>
          <cell r="C1069" t="str">
            <v>يوسف</v>
          </cell>
          <cell r="D1069" t="str">
            <v>جهينه</v>
          </cell>
          <cell r="E1069" t="str">
            <v>س3ح</v>
          </cell>
        </row>
        <row r="1070">
          <cell r="A1070">
            <v>212204</v>
          </cell>
          <cell r="B1070" t="str">
            <v>انس الرمحين</v>
          </cell>
          <cell r="C1070" t="str">
            <v>اديب</v>
          </cell>
          <cell r="D1070" t="str">
            <v>فاديا</v>
          </cell>
          <cell r="E1070" t="str">
            <v>س2ح</v>
          </cell>
        </row>
        <row r="1071">
          <cell r="A1071">
            <v>212206</v>
          </cell>
          <cell r="B1071" t="str">
            <v>انس بيازيد</v>
          </cell>
          <cell r="C1071" t="str">
            <v>عدنان</v>
          </cell>
          <cell r="D1071" t="str">
            <v>لينا</v>
          </cell>
          <cell r="E1071" t="str">
            <v>س1</v>
          </cell>
        </row>
        <row r="1072">
          <cell r="A1072">
            <v>212207</v>
          </cell>
          <cell r="B1072" t="str">
            <v>انس سويد</v>
          </cell>
          <cell r="C1072" t="str">
            <v>فضل</v>
          </cell>
          <cell r="D1072" t="str">
            <v>زاهيه</v>
          </cell>
          <cell r="E1072" t="str">
            <v>س4</v>
          </cell>
        </row>
        <row r="1073">
          <cell r="A1073">
            <v>212210</v>
          </cell>
          <cell r="B1073" t="str">
            <v>انس عكاري</v>
          </cell>
          <cell r="C1073" t="str">
            <v>مصطفى</v>
          </cell>
          <cell r="D1073" t="str">
            <v>وفاء</v>
          </cell>
          <cell r="E1073" t="str">
            <v>س2</v>
          </cell>
        </row>
        <row r="1074">
          <cell r="A1074">
            <v>212211</v>
          </cell>
          <cell r="B1074" t="str">
            <v>انور الويش</v>
          </cell>
          <cell r="C1074" t="str">
            <v>سهيل</v>
          </cell>
          <cell r="D1074" t="str">
            <v>انيسه</v>
          </cell>
          <cell r="E1074" t="str">
            <v>س1</v>
          </cell>
        </row>
        <row r="1075">
          <cell r="A1075">
            <v>212213</v>
          </cell>
          <cell r="B1075" t="str">
            <v>اوس حمد نصر</v>
          </cell>
          <cell r="C1075" t="str">
            <v>فندي</v>
          </cell>
          <cell r="D1075" t="str">
            <v>رضيه</v>
          </cell>
          <cell r="E1075" t="str">
            <v>س3</v>
          </cell>
        </row>
        <row r="1076">
          <cell r="A1076">
            <v>212215</v>
          </cell>
          <cell r="B1076" t="str">
            <v>اياد القاضي</v>
          </cell>
          <cell r="C1076" t="str">
            <v>محمد</v>
          </cell>
          <cell r="D1076" t="str">
            <v>خالده</v>
          </cell>
          <cell r="E1076" t="str">
            <v>س4ح</v>
          </cell>
        </row>
        <row r="1077">
          <cell r="A1077">
            <v>212218</v>
          </cell>
          <cell r="B1077" t="str">
            <v>ايثار الخضر</v>
          </cell>
          <cell r="C1077" t="str">
            <v>محمد</v>
          </cell>
          <cell r="D1077" t="str">
            <v>نبوغ</v>
          </cell>
          <cell r="E1077" t="str">
            <v>س1</v>
          </cell>
        </row>
        <row r="1078">
          <cell r="A1078">
            <v>212219</v>
          </cell>
          <cell r="B1078" t="str">
            <v>ايمان ابو حلاوه</v>
          </cell>
          <cell r="C1078" t="str">
            <v>اشرف</v>
          </cell>
          <cell r="D1078" t="str">
            <v>سوريه</v>
          </cell>
          <cell r="E1078" t="str">
            <v>س2</v>
          </cell>
        </row>
        <row r="1079">
          <cell r="A1079">
            <v>212222</v>
          </cell>
          <cell r="B1079" t="str">
            <v>ايمان المحمد</v>
          </cell>
          <cell r="C1079" t="str">
            <v>ابراهيم</v>
          </cell>
          <cell r="D1079" t="str">
            <v>فاتن</v>
          </cell>
          <cell r="E1079" t="str">
            <v>س3</v>
          </cell>
        </row>
        <row r="1080">
          <cell r="A1080">
            <v>212225</v>
          </cell>
          <cell r="B1080" t="str">
            <v>ايمان شبيب</v>
          </cell>
          <cell r="C1080" t="str">
            <v>اسماعيل</v>
          </cell>
          <cell r="D1080" t="str">
            <v>انصاف</v>
          </cell>
          <cell r="E1080" t="str">
            <v>س1</v>
          </cell>
        </row>
        <row r="1081">
          <cell r="A1081">
            <v>212227</v>
          </cell>
          <cell r="B1081" t="str">
            <v>ايمان مصطفى</v>
          </cell>
          <cell r="C1081" t="str">
            <v>علي</v>
          </cell>
          <cell r="D1081" t="str">
            <v>مديحه</v>
          </cell>
          <cell r="E1081" t="str">
            <v>س2</v>
          </cell>
        </row>
        <row r="1082">
          <cell r="A1082">
            <v>212228</v>
          </cell>
          <cell r="B1082" t="str">
            <v>ايناس ضاهر</v>
          </cell>
          <cell r="C1082" t="str">
            <v>محمد</v>
          </cell>
          <cell r="D1082" t="str">
            <v>شمسين</v>
          </cell>
          <cell r="E1082" t="str">
            <v>س2</v>
          </cell>
        </row>
        <row r="1083">
          <cell r="A1083">
            <v>212229</v>
          </cell>
          <cell r="B1083" t="str">
            <v>ايه الحسين</v>
          </cell>
          <cell r="C1083" t="str">
            <v>اسماعيل</v>
          </cell>
          <cell r="D1083" t="str">
            <v>لارا ناصر</v>
          </cell>
          <cell r="E1083" t="str">
            <v>س2</v>
          </cell>
        </row>
        <row r="1084">
          <cell r="A1084">
            <v>212231</v>
          </cell>
          <cell r="B1084" t="str">
            <v>ايه الخطيب</v>
          </cell>
          <cell r="C1084" t="str">
            <v>عبد الحسيب</v>
          </cell>
          <cell r="D1084" t="str">
            <v>ندى</v>
          </cell>
          <cell r="E1084" t="str">
            <v>س2</v>
          </cell>
        </row>
        <row r="1085">
          <cell r="A1085">
            <v>212237</v>
          </cell>
          <cell r="B1085" t="str">
            <v>ايه نور ديب</v>
          </cell>
          <cell r="C1085" t="str">
            <v>سامر</v>
          </cell>
          <cell r="D1085" t="str">
            <v>فاديه</v>
          </cell>
          <cell r="E1085" t="str">
            <v>س3ح</v>
          </cell>
        </row>
        <row r="1086">
          <cell r="A1086">
            <v>212238</v>
          </cell>
          <cell r="B1086" t="str">
            <v>ايهاب حيدر</v>
          </cell>
          <cell r="C1086" t="str">
            <v>ابراهيم</v>
          </cell>
          <cell r="D1086" t="str">
            <v>لينا</v>
          </cell>
          <cell r="E1086" t="str">
            <v>س3</v>
          </cell>
        </row>
        <row r="1087">
          <cell r="A1087">
            <v>212239</v>
          </cell>
          <cell r="B1087" t="str">
            <v>ايهاب كزاره</v>
          </cell>
          <cell r="C1087" t="str">
            <v>عاطف</v>
          </cell>
          <cell r="D1087" t="str">
            <v>وجيها</v>
          </cell>
          <cell r="E1087" t="str">
            <v>س4ح</v>
          </cell>
        </row>
        <row r="1088">
          <cell r="A1088">
            <v>212243</v>
          </cell>
          <cell r="B1088" t="str">
            <v>باسل واوي</v>
          </cell>
          <cell r="C1088" t="str">
            <v>عبد</v>
          </cell>
          <cell r="D1088" t="str">
            <v>اميره</v>
          </cell>
          <cell r="E1088" t="str">
            <v>س1</v>
          </cell>
        </row>
        <row r="1089">
          <cell r="A1089">
            <v>212245</v>
          </cell>
          <cell r="B1089" t="str">
            <v>باسمه الحسين</v>
          </cell>
          <cell r="C1089" t="str">
            <v>سعيد</v>
          </cell>
          <cell r="D1089" t="str">
            <v>ايمان</v>
          </cell>
          <cell r="E1089" t="str">
            <v>س3</v>
          </cell>
        </row>
        <row r="1090">
          <cell r="A1090">
            <v>212248</v>
          </cell>
          <cell r="B1090" t="str">
            <v>بتول الطباع</v>
          </cell>
          <cell r="C1090" t="str">
            <v>معتز</v>
          </cell>
          <cell r="D1090" t="str">
            <v>عبير</v>
          </cell>
          <cell r="E1090" t="str">
            <v>س1</v>
          </cell>
        </row>
        <row r="1091">
          <cell r="A1091">
            <v>212249</v>
          </cell>
          <cell r="B1091" t="str">
            <v>بتول شيخ صالح</v>
          </cell>
          <cell r="C1091" t="str">
            <v>رفعت</v>
          </cell>
          <cell r="D1091" t="str">
            <v>هناء</v>
          </cell>
          <cell r="E1091" t="str">
            <v>س1</v>
          </cell>
        </row>
        <row r="1092">
          <cell r="A1092">
            <v>212254</v>
          </cell>
          <cell r="B1092" t="str">
            <v>بديعه ملحم</v>
          </cell>
          <cell r="C1092" t="str">
            <v>حسان</v>
          </cell>
          <cell r="D1092" t="str">
            <v>بشرى</v>
          </cell>
          <cell r="E1092" t="str">
            <v>س2</v>
          </cell>
        </row>
        <row r="1093">
          <cell r="A1093">
            <v>212255</v>
          </cell>
          <cell r="B1093" t="str">
            <v>براء ابو سرور</v>
          </cell>
          <cell r="C1093" t="str">
            <v>محمد طارق</v>
          </cell>
          <cell r="D1093" t="str">
            <v>نجلاء الخضراء</v>
          </cell>
          <cell r="E1093" t="str">
            <v>س4</v>
          </cell>
        </row>
        <row r="1094">
          <cell r="A1094">
            <v>212257</v>
          </cell>
          <cell r="B1094" t="str">
            <v>براءه ابو عمشه</v>
          </cell>
          <cell r="C1094" t="str">
            <v>مشهور</v>
          </cell>
          <cell r="D1094" t="str">
            <v>فاطمه</v>
          </cell>
          <cell r="E1094" t="str">
            <v>س1</v>
          </cell>
        </row>
        <row r="1095">
          <cell r="A1095">
            <v>212258</v>
          </cell>
          <cell r="B1095" t="str">
            <v>براءه اسماعيل</v>
          </cell>
          <cell r="C1095" t="str">
            <v>احمد</v>
          </cell>
          <cell r="D1095" t="str">
            <v>تمام</v>
          </cell>
          <cell r="E1095" t="str">
            <v>س3</v>
          </cell>
        </row>
        <row r="1096">
          <cell r="A1096">
            <v>212260</v>
          </cell>
          <cell r="B1096" t="str">
            <v>بسام الازوق</v>
          </cell>
          <cell r="C1096" t="str">
            <v>جمال</v>
          </cell>
          <cell r="D1096" t="str">
            <v>اميره</v>
          </cell>
          <cell r="E1096" t="str">
            <v>س1</v>
          </cell>
        </row>
        <row r="1097">
          <cell r="A1097">
            <v>212261</v>
          </cell>
          <cell r="B1097" t="str">
            <v>بشار الجفال</v>
          </cell>
          <cell r="C1097" t="str">
            <v>خليل</v>
          </cell>
          <cell r="D1097" t="str">
            <v>فضيه</v>
          </cell>
          <cell r="E1097" t="str">
            <v>س2</v>
          </cell>
        </row>
        <row r="1098">
          <cell r="A1098">
            <v>212262</v>
          </cell>
          <cell r="B1098" t="str">
            <v>بشار الشدايده</v>
          </cell>
          <cell r="C1098" t="str">
            <v>جبران</v>
          </cell>
          <cell r="D1098" t="str">
            <v>نبيله</v>
          </cell>
          <cell r="E1098" t="str">
            <v>س2</v>
          </cell>
        </row>
        <row r="1099">
          <cell r="A1099">
            <v>212264</v>
          </cell>
          <cell r="B1099" t="str">
            <v>بشار معن</v>
          </cell>
          <cell r="C1099" t="str">
            <v>صالح</v>
          </cell>
          <cell r="D1099" t="str">
            <v>ناديه</v>
          </cell>
          <cell r="E1099" t="str">
            <v>س2</v>
          </cell>
        </row>
        <row r="1100">
          <cell r="A1100">
            <v>212265</v>
          </cell>
          <cell r="B1100" t="str">
            <v>بشار يوسف</v>
          </cell>
          <cell r="C1100" t="str">
            <v>كاسر</v>
          </cell>
          <cell r="D1100" t="str">
            <v>رتيبه</v>
          </cell>
          <cell r="E1100" t="str">
            <v>س4</v>
          </cell>
        </row>
        <row r="1101">
          <cell r="A1101">
            <v>212266</v>
          </cell>
          <cell r="B1101" t="str">
            <v>بشرى الصموعه</v>
          </cell>
          <cell r="C1101" t="str">
            <v>علي</v>
          </cell>
          <cell r="D1101" t="str">
            <v>غصن البان</v>
          </cell>
          <cell r="E1101" t="str">
            <v>س2</v>
          </cell>
        </row>
        <row r="1102">
          <cell r="A1102">
            <v>212270</v>
          </cell>
          <cell r="B1102" t="str">
            <v>بلال محمد</v>
          </cell>
          <cell r="C1102" t="str">
            <v>جهاد</v>
          </cell>
          <cell r="D1102" t="str">
            <v>انعام</v>
          </cell>
          <cell r="E1102" t="str">
            <v>س4</v>
          </cell>
        </row>
        <row r="1103">
          <cell r="A1103">
            <v>212273</v>
          </cell>
          <cell r="B1103" t="str">
            <v>بيسان المصري</v>
          </cell>
          <cell r="C1103" t="str">
            <v>عامر</v>
          </cell>
          <cell r="D1103" t="str">
            <v>فهميع</v>
          </cell>
          <cell r="E1103" t="str">
            <v>س3</v>
          </cell>
        </row>
        <row r="1104">
          <cell r="A1104">
            <v>212274</v>
          </cell>
          <cell r="B1104" t="str">
            <v>بيسان خلف</v>
          </cell>
          <cell r="C1104" t="str">
            <v>يوسف</v>
          </cell>
          <cell r="D1104" t="str">
            <v>يسرى</v>
          </cell>
          <cell r="E1104" t="str">
            <v>س3</v>
          </cell>
        </row>
        <row r="1105">
          <cell r="A1105">
            <v>212276</v>
          </cell>
          <cell r="B1105" t="str">
            <v>تسنيم سخنيني</v>
          </cell>
          <cell r="C1105" t="str">
            <v>زهير</v>
          </cell>
          <cell r="D1105" t="str">
            <v>رؤوفه</v>
          </cell>
          <cell r="E1105" t="str">
            <v>س2</v>
          </cell>
        </row>
        <row r="1106">
          <cell r="A1106">
            <v>212279</v>
          </cell>
          <cell r="B1106" t="str">
            <v>توفيق ابو شاش</v>
          </cell>
          <cell r="C1106" t="str">
            <v>سليم</v>
          </cell>
          <cell r="D1106" t="str">
            <v>رنا</v>
          </cell>
          <cell r="E1106" t="str">
            <v>س3</v>
          </cell>
        </row>
        <row r="1107">
          <cell r="A1107">
            <v>212280</v>
          </cell>
          <cell r="B1107" t="str">
            <v>ثناء الابير</v>
          </cell>
          <cell r="C1107" t="str">
            <v>جهاد</v>
          </cell>
          <cell r="D1107" t="str">
            <v>زينب</v>
          </cell>
          <cell r="E1107" t="str">
            <v>س1</v>
          </cell>
        </row>
        <row r="1108">
          <cell r="A1108">
            <v>212281</v>
          </cell>
          <cell r="B1108" t="str">
            <v>جعفر الابراهيم</v>
          </cell>
          <cell r="C1108" t="str">
            <v>هيثم</v>
          </cell>
          <cell r="D1108" t="str">
            <v>سناء</v>
          </cell>
          <cell r="E1108" t="str">
            <v>س3</v>
          </cell>
        </row>
        <row r="1109">
          <cell r="A1109">
            <v>212283</v>
          </cell>
          <cell r="B1109" t="str">
            <v>جعفر عيد</v>
          </cell>
          <cell r="C1109" t="str">
            <v>منذر</v>
          </cell>
          <cell r="D1109" t="str">
            <v>صبا</v>
          </cell>
          <cell r="E1109" t="str">
            <v>س4ح</v>
          </cell>
        </row>
        <row r="1110">
          <cell r="A1110">
            <v>212285</v>
          </cell>
          <cell r="B1110" t="str">
            <v>جمانه قويدر</v>
          </cell>
          <cell r="C1110" t="str">
            <v>محمد ايمن</v>
          </cell>
          <cell r="D1110" t="str">
            <v>عبير</v>
          </cell>
          <cell r="E1110" t="str">
            <v>س3</v>
          </cell>
        </row>
        <row r="1111">
          <cell r="A1111">
            <v>212287</v>
          </cell>
          <cell r="B1111" t="str">
            <v>جميله حبيب</v>
          </cell>
          <cell r="C1111" t="str">
            <v>محمد</v>
          </cell>
          <cell r="D1111" t="str">
            <v>هديه</v>
          </cell>
          <cell r="E1111" t="str">
            <v>س4</v>
          </cell>
        </row>
        <row r="1112">
          <cell r="A1112">
            <v>212291</v>
          </cell>
          <cell r="B1112" t="str">
            <v>جوزيف طربين</v>
          </cell>
          <cell r="C1112" t="str">
            <v>ايمن</v>
          </cell>
          <cell r="D1112" t="str">
            <v>نورا</v>
          </cell>
          <cell r="E1112" t="str">
            <v>س3</v>
          </cell>
        </row>
        <row r="1113">
          <cell r="A1113">
            <v>212292</v>
          </cell>
          <cell r="B1113" t="str">
            <v>جولي اصطفان</v>
          </cell>
          <cell r="C1113" t="str">
            <v>جورج</v>
          </cell>
          <cell r="D1113" t="str">
            <v>غاده</v>
          </cell>
          <cell r="E1113" t="str">
            <v>س3</v>
          </cell>
        </row>
        <row r="1114">
          <cell r="A1114">
            <v>212294</v>
          </cell>
          <cell r="B1114" t="str">
            <v>جوليانا ندروس</v>
          </cell>
          <cell r="C1114" t="str">
            <v>لطفي</v>
          </cell>
          <cell r="D1114" t="str">
            <v>لينا</v>
          </cell>
          <cell r="E1114" t="str">
            <v>س3</v>
          </cell>
        </row>
        <row r="1115">
          <cell r="A1115">
            <v>212297</v>
          </cell>
          <cell r="B1115" t="str">
            <v>جيهان غنطوس</v>
          </cell>
          <cell r="C1115" t="str">
            <v>ايسر</v>
          </cell>
          <cell r="D1115" t="str">
            <v>امينه</v>
          </cell>
          <cell r="E1115" t="str">
            <v>س4</v>
          </cell>
        </row>
        <row r="1116">
          <cell r="A1116">
            <v>212302</v>
          </cell>
          <cell r="B1116" t="str">
            <v>حسان جبري</v>
          </cell>
          <cell r="C1116" t="str">
            <v>هيثم</v>
          </cell>
          <cell r="D1116" t="str">
            <v>بدور</v>
          </cell>
          <cell r="E1116" t="str">
            <v>س1</v>
          </cell>
        </row>
        <row r="1117">
          <cell r="A1117">
            <v>212304</v>
          </cell>
          <cell r="B1117" t="str">
            <v>حسن البشلاوي</v>
          </cell>
          <cell r="C1117" t="str">
            <v>عبد الله</v>
          </cell>
          <cell r="D1117" t="str">
            <v>سراء</v>
          </cell>
          <cell r="E1117" t="str">
            <v>س1</v>
          </cell>
        </row>
        <row r="1118">
          <cell r="A1118">
            <v>212306</v>
          </cell>
          <cell r="B1118" t="str">
            <v>حسن نرش</v>
          </cell>
          <cell r="C1118" t="str">
            <v>رائد</v>
          </cell>
          <cell r="D1118" t="str">
            <v>سوسن</v>
          </cell>
          <cell r="E1118" t="str">
            <v>س3</v>
          </cell>
        </row>
        <row r="1119">
          <cell r="A1119">
            <v>212307</v>
          </cell>
          <cell r="B1119" t="str">
            <v>حسين عثمان</v>
          </cell>
          <cell r="C1119" t="str">
            <v>يحيى</v>
          </cell>
          <cell r="D1119" t="str">
            <v>بتول</v>
          </cell>
          <cell r="E1119" t="str">
            <v>س3</v>
          </cell>
        </row>
        <row r="1120">
          <cell r="A1120">
            <v>212308</v>
          </cell>
          <cell r="B1120" t="str">
            <v>حسين ميا</v>
          </cell>
          <cell r="C1120" t="str">
            <v>فائز</v>
          </cell>
          <cell r="D1120" t="str">
            <v>فاطمه</v>
          </cell>
          <cell r="E1120" t="str">
            <v>س4ح</v>
          </cell>
        </row>
        <row r="1121">
          <cell r="A1121">
            <v>212315</v>
          </cell>
          <cell r="B1121" t="str">
            <v>حنا الناقولا</v>
          </cell>
          <cell r="C1121" t="str">
            <v>ابراهيم</v>
          </cell>
          <cell r="D1121" t="str">
            <v>هاله</v>
          </cell>
          <cell r="E1121" t="str">
            <v>س1</v>
          </cell>
        </row>
        <row r="1122">
          <cell r="A1122">
            <v>212319</v>
          </cell>
          <cell r="B1122" t="str">
            <v>حنان مراد</v>
          </cell>
          <cell r="C1122" t="str">
            <v>حسن</v>
          </cell>
          <cell r="D1122" t="str">
            <v>امال</v>
          </cell>
          <cell r="E1122" t="str">
            <v>س4</v>
          </cell>
        </row>
        <row r="1123">
          <cell r="A1123">
            <v>212322</v>
          </cell>
          <cell r="B1123" t="str">
            <v>حنين دبوس</v>
          </cell>
          <cell r="C1123" t="str">
            <v>هاني</v>
          </cell>
          <cell r="D1123" t="str">
            <v>ابتسام</v>
          </cell>
          <cell r="E1123" t="str">
            <v>س4</v>
          </cell>
        </row>
        <row r="1124">
          <cell r="A1124">
            <v>212324</v>
          </cell>
          <cell r="B1124" t="str">
            <v>حنين شريبا</v>
          </cell>
          <cell r="C1124" t="str">
            <v>يوسف</v>
          </cell>
          <cell r="D1124" t="str">
            <v>وفاء</v>
          </cell>
          <cell r="E1124" t="str">
            <v>س2</v>
          </cell>
        </row>
        <row r="1125">
          <cell r="A1125">
            <v>212326</v>
          </cell>
          <cell r="B1125" t="str">
            <v>حنين مكنا</v>
          </cell>
          <cell r="C1125" t="str">
            <v>حسن</v>
          </cell>
          <cell r="D1125" t="str">
            <v>عواطف</v>
          </cell>
          <cell r="E1125" t="str">
            <v>س2</v>
          </cell>
        </row>
        <row r="1126">
          <cell r="A1126">
            <v>212330</v>
          </cell>
          <cell r="B1126" t="str">
            <v>خالد عبسي</v>
          </cell>
          <cell r="C1126" t="str">
            <v>خضر</v>
          </cell>
          <cell r="D1126" t="str">
            <v>عبيده</v>
          </cell>
          <cell r="E1126" t="str">
            <v>س1</v>
          </cell>
        </row>
        <row r="1127">
          <cell r="A1127">
            <v>212331</v>
          </cell>
          <cell r="B1127" t="str">
            <v>خديجه باكير</v>
          </cell>
          <cell r="C1127" t="str">
            <v>جميل</v>
          </cell>
          <cell r="D1127" t="str">
            <v>فاطمه</v>
          </cell>
          <cell r="E1127" t="str">
            <v>س4ح</v>
          </cell>
        </row>
        <row r="1128">
          <cell r="A1128">
            <v>212332</v>
          </cell>
          <cell r="B1128" t="str">
            <v>خديجه غنيمه</v>
          </cell>
          <cell r="C1128" t="str">
            <v>ربيع</v>
          </cell>
          <cell r="D1128" t="str">
            <v>صفاء</v>
          </cell>
          <cell r="E1128" t="str">
            <v>س3</v>
          </cell>
        </row>
        <row r="1129">
          <cell r="A1129">
            <v>212334</v>
          </cell>
          <cell r="B1129" t="str">
            <v>خلود الناصر</v>
          </cell>
          <cell r="C1129" t="str">
            <v>خليل</v>
          </cell>
          <cell r="D1129" t="str">
            <v>فريال</v>
          </cell>
          <cell r="E1129" t="str">
            <v>س4</v>
          </cell>
        </row>
        <row r="1130">
          <cell r="A1130">
            <v>212335</v>
          </cell>
          <cell r="B1130" t="str">
            <v>خلود بخاري</v>
          </cell>
          <cell r="C1130" t="str">
            <v>محمد كمال</v>
          </cell>
          <cell r="D1130" t="str">
            <v>امنه</v>
          </cell>
          <cell r="E1130" t="str">
            <v>س2</v>
          </cell>
        </row>
        <row r="1131">
          <cell r="A1131">
            <v>212338</v>
          </cell>
          <cell r="B1131" t="str">
            <v>خليل سليمان</v>
          </cell>
          <cell r="C1131" t="str">
            <v>احمد</v>
          </cell>
          <cell r="D1131" t="str">
            <v>وفاء</v>
          </cell>
          <cell r="E1131" t="str">
            <v>س3</v>
          </cell>
        </row>
        <row r="1132">
          <cell r="A1132">
            <v>212342</v>
          </cell>
          <cell r="B1132" t="str">
            <v>دانا اللحام</v>
          </cell>
          <cell r="C1132" t="str">
            <v>محمد</v>
          </cell>
          <cell r="D1132" t="str">
            <v>ميساء</v>
          </cell>
          <cell r="E1132" t="str">
            <v>س3</v>
          </cell>
        </row>
        <row r="1133">
          <cell r="A1133">
            <v>212343</v>
          </cell>
          <cell r="B1133" t="str">
            <v>دانا عبد الباقي</v>
          </cell>
          <cell r="C1133" t="str">
            <v>غسان</v>
          </cell>
          <cell r="D1133" t="str">
            <v>ريما</v>
          </cell>
          <cell r="E1133" t="str">
            <v>س1</v>
          </cell>
        </row>
        <row r="1134">
          <cell r="A1134">
            <v>212344</v>
          </cell>
          <cell r="B1134" t="str">
            <v>دانه الاسدي</v>
          </cell>
          <cell r="C1134" t="str">
            <v>عامر</v>
          </cell>
          <cell r="D1134" t="str">
            <v>مياده</v>
          </cell>
          <cell r="E1134" t="str">
            <v>س2</v>
          </cell>
        </row>
        <row r="1135">
          <cell r="A1135">
            <v>212345</v>
          </cell>
          <cell r="B1135" t="str">
            <v>داني فروج</v>
          </cell>
          <cell r="C1135" t="str">
            <v>خليل</v>
          </cell>
          <cell r="D1135" t="str">
            <v>هيفاء</v>
          </cell>
          <cell r="E1135" t="str">
            <v>س2</v>
          </cell>
        </row>
        <row r="1136">
          <cell r="A1136">
            <v>212346</v>
          </cell>
          <cell r="B1136" t="str">
            <v>دانيه مرتضى</v>
          </cell>
          <cell r="C1136" t="str">
            <v>عماد الدين</v>
          </cell>
          <cell r="D1136" t="str">
            <v>مها</v>
          </cell>
          <cell r="E1136" t="str">
            <v>س2</v>
          </cell>
        </row>
        <row r="1137">
          <cell r="A1137">
            <v>212347</v>
          </cell>
          <cell r="B1137" t="str">
            <v>دايانا مرتضى</v>
          </cell>
          <cell r="C1137" t="str">
            <v>محمد علي</v>
          </cell>
          <cell r="D1137" t="str">
            <v>اسيا</v>
          </cell>
          <cell r="E1137" t="str">
            <v>س4ح</v>
          </cell>
        </row>
        <row r="1138">
          <cell r="A1138">
            <v>212348</v>
          </cell>
          <cell r="B1138" t="str">
            <v>دعاء الايمان التقي</v>
          </cell>
          <cell r="C1138" t="str">
            <v>ابراهيم</v>
          </cell>
          <cell r="D1138" t="str">
            <v>ساميه</v>
          </cell>
          <cell r="E1138" t="str">
            <v>س2</v>
          </cell>
        </row>
        <row r="1139">
          <cell r="A1139">
            <v>212349</v>
          </cell>
          <cell r="B1139" t="str">
            <v>دعاء التل</v>
          </cell>
          <cell r="C1139" t="str">
            <v>محمد رشيد</v>
          </cell>
          <cell r="D1139" t="str">
            <v>ليلى</v>
          </cell>
          <cell r="E1139" t="str">
            <v>س3</v>
          </cell>
        </row>
        <row r="1140">
          <cell r="A1140">
            <v>212350</v>
          </cell>
          <cell r="B1140" t="str">
            <v>دعاء السيده</v>
          </cell>
          <cell r="C1140" t="str">
            <v>فواز</v>
          </cell>
          <cell r="D1140" t="str">
            <v>فاتن</v>
          </cell>
          <cell r="E1140" t="str">
            <v>س4</v>
          </cell>
        </row>
        <row r="1141">
          <cell r="A1141">
            <v>212351</v>
          </cell>
          <cell r="B1141" t="str">
            <v>دعاء النزال</v>
          </cell>
          <cell r="C1141" t="str">
            <v>فايز</v>
          </cell>
          <cell r="D1141" t="str">
            <v>زينب</v>
          </cell>
          <cell r="E1141" t="str">
            <v>س3</v>
          </cell>
        </row>
        <row r="1142">
          <cell r="A1142">
            <v>212353</v>
          </cell>
          <cell r="B1142" t="str">
            <v>دعاء دغا</v>
          </cell>
          <cell r="C1142" t="str">
            <v>وليد</v>
          </cell>
          <cell r="D1142" t="str">
            <v>ثريا</v>
          </cell>
          <cell r="E1142" t="str">
            <v>س4ح</v>
          </cell>
        </row>
        <row r="1143">
          <cell r="A1143">
            <v>212354</v>
          </cell>
          <cell r="B1143" t="str">
            <v>دعاء سليمان</v>
          </cell>
          <cell r="C1143" t="str">
            <v>ساطع</v>
          </cell>
          <cell r="D1143" t="str">
            <v>دعد</v>
          </cell>
          <cell r="E1143" t="str">
            <v>س1</v>
          </cell>
        </row>
        <row r="1144">
          <cell r="A1144">
            <v>212355</v>
          </cell>
          <cell r="B1144" t="str">
            <v>دعاء موصللي</v>
          </cell>
          <cell r="C1144" t="str">
            <v>عمار</v>
          </cell>
          <cell r="D1144" t="str">
            <v>نهاد</v>
          </cell>
          <cell r="E1144" t="str">
            <v>س3</v>
          </cell>
        </row>
        <row r="1145">
          <cell r="A1145">
            <v>212356</v>
          </cell>
          <cell r="B1145" t="str">
            <v>دنيا بشونه</v>
          </cell>
          <cell r="C1145" t="str">
            <v>يحيى</v>
          </cell>
          <cell r="D1145" t="str">
            <v>نانسي</v>
          </cell>
          <cell r="E1145" t="str">
            <v>س3</v>
          </cell>
        </row>
        <row r="1146">
          <cell r="A1146">
            <v>212360</v>
          </cell>
          <cell r="B1146" t="str">
            <v>ديانا سلامه</v>
          </cell>
          <cell r="C1146" t="str">
            <v>عبد الكريم</v>
          </cell>
          <cell r="D1146" t="str">
            <v>تاتيانا</v>
          </cell>
          <cell r="E1146" t="str">
            <v>س3</v>
          </cell>
        </row>
        <row r="1147">
          <cell r="A1147">
            <v>212361</v>
          </cell>
          <cell r="B1147" t="str">
            <v>ديانا عجميه</v>
          </cell>
          <cell r="C1147" t="str">
            <v>احمد</v>
          </cell>
          <cell r="D1147" t="str">
            <v>سناء</v>
          </cell>
          <cell r="E1147" t="str">
            <v>س3ح</v>
          </cell>
        </row>
        <row r="1148">
          <cell r="A1148">
            <v>212368</v>
          </cell>
          <cell r="B1148" t="str">
            <v>ديمه الاسعد</v>
          </cell>
          <cell r="C1148" t="str">
            <v>اسعد</v>
          </cell>
          <cell r="D1148" t="str">
            <v>اميمه</v>
          </cell>
          <cell r="E1148" t="str">
            <v>س2</v>
          </cell>
        </row>
        <row r="1149">
          <cell r="A1149">
            <v>212374</v>
          </cell>
          <cell r="B1149" t="str">
            <v>راضي سلامه</v>
          </cell>
          <cell r="C1149" t="str">
            <v>محمد</v>
          </cell>
          <cell r="D1149" t="str">
            <v>نبيها</v>
          </cell>
          <cell r="E1149" t="str">
            <v>س1</v>
          </cell>
        </row>
        <row r="1150">
          <cell r="A1150">
            <v>212379</v>
          </cell>
          <cell r="B1150" t="str">
            <v>راما يبرودي</v>
          </cell>
          <cell r="C1150" t="str">
            <v>زهير</v>
          </cell>
          <cell r="D1150" t="str">
            <v>سهام</v>
          </cell>
          <cell r="E1150" t="str">
            <v>س2</v>
          </cell>
        </row>
        <row r="1151">
          <cell r="A1151">
            <v>212380</v>
          </cell>
          <cell r="B1151" t="str">
            <v>رامونا بغدان</v>
          </cell>
          <cell r="C1151" t="str">
            <v>هشام</v>
          </cell>
          <cell r="D1151" t="str">
            <v>حياه</v>
          </cell>
          <cell r="E1151" t="str">
            <v>س4</v>
          </cell>
        </row>
        <row r="1152">
          <cell r="A1152">
            <v>212382</v>
          </cell>
          <cell r="B1152" t="str">
            <v>رامي تلاج</v>
          </cell>
          <cell r="C1152" t="str">
            <v>محمد علي</v>
          </cell>
          <cell r="D1152" t="str">
            <v>باسمة</v>
          </cell>
          <cell r="E1152" t="str">
            <v>س2</v>
          </cell>
        </row>
        <row r="1153">
          <cell r="A1153">
            <v>212384</v>
          </cell>
          <cell r="B1153" t="str">
            <v>رائده الشمالي</v>
          </cell>
          <cell r="C1153" t="str">
            <v>محمد رضوان</v>
          </cell>
          <cell r="D1153" t="str">
            <v>سميره</v>
          </cell>
          <cell r="E1153" t="str">
            <v>س4ح</v>
          </cell>
        </row>
        <row r="1154">
          <cell r="A1154">
            <v>212387</v>
          </cell>
          <cell r="B1154" t="str">
            <v>ربيع العلي</v>
          </cell>
          <cell r="C1154" t="str">
            <v>حسين</v>
          </cell>
          <cell r="D1154" t="str">
            <v>ربيعه</v>
          </cell>
          <cell r="E1154" t="str">
            <v>س1</v>
          </cell>
        </row>
        <row r="1155">
          <cell r="A1155">
            <v>212388</v>
          </cell>
          <cell r="B1155" t="str">
            <v>رجاء البيطار</v>
          </cell>
          <cell r="C1155" t="str">
            <v>نصوح</v>
          </cell>
          <cell r="D1155" t="str">
            <v>ناديا</v>
          </cell>
          <cell r="E1155" t="str">
            <v>س2</v>
          </cell>
        </row>
        <row r="1156">
          <cell r="A1156">
            <v>212389</v>
          </cell>
          <cell r="B1156" t="str">
            <v>رجاء خلف</v>
          </cell>
          <cell r="C1156" t="str">
            <v>غالب</v>
          </cell>
          <cell r="D1156" t="str">
            <v>امنه</v>
          </cell>
          <cell r="E1156" t="str">
            <v>س4</v>
          </cell>
        </row>
        <row r="1157">
          <cell r="A1157">
            <v>212391</v>
          </cell>
          <cell r="B1157" t="str">
            <v>رزان احمد</v>
          </cell>
          <cell r="C1157" t="str">
            <v>ياسين</v>
          </cell>
          <cell r="D1157" t="str">
            <v>سكيبه</v>
          </cell>
          <cell r="E1157" t="str">
            <v>س1</v>
          </cell>
        </row>
        <row r="1158">
          <cell r="A1158">
            <v>212392</v>
          </cell>
          <cell r="B1158" t="str">
            <v>رزان ايوبي</v>
          </cell>
          <cell r="C1158" t="str">
            <v>سامر</v>
          </cell>
          <cell r="D1158" t="str">
            <v>روعه</v>
          </cell>
          <cell r="E1158" t="str">
            <v>س3</v>
          </cell>
        </row>
        <row r="1159">
          <cell r="A1159">
            <v>212395</v>
          </cell>
          <cell r="B1159" t="str">
            <v>رزان تحسين بك</v>
          </cell>
          <cell r="C1159" t="str">
            <v>ايمن</v>
          </cell>
          <cell r="D1159" t="str">
            <v>وفاء</v>
          </cell>
          <cell r="E1159" t="str">
            <v>س1</v>
          </cell>
        </row>
        <row r="1160">
          <cell r="A1160">
            <v>212398</v>
          </cell>
          <cell r="B1160" t="str">
            <v>رشا النابلسي</v>
          </cell>
          <cell r="C1160" t="str">
            <v>فواز</v>
          </cell>
          <cell r="D1160" t="str">
            <v>منى</v>
          </cell>
          <cell r="E1160" t="str">
            <v>س3ح</v>
          </cell>
        </row>
        <row r="1161">
          <cell r="A1161">
            <v>212399</v>
          </cell>
          <cell r="B1161" t="str">
            <v>رشا حسن</v>
          </cell>
          <cell r="C1161" t="str">
            <v>محمود</v>
          </cell>
          <cell r="D1161" t="str">
            <v>كوكب</v>
          </cell>
          <cell r="E1161" t="str">
            <v>س2</v>
          </cell>
        </row>
        <row r="1162">
          <cell r="A1162">
            <v>212401</v>
          </cell>
          <cell r="B1162" t="str">
            <v>رشا فليطي</v>
          </cell>
          <cell r="C1162" t="str">
            <v>احمد</v>
          </cell>
          <cell r="D1162" t="str">
            <v>رقيه</v>
          </cell>
          <cell r="E1162" t="str">
            <v>س4ح</v>
          </cell>
        </row>
        <row r="1163">
          <cell r="A1163">
            <v>212403</v>
          </cell>
          <cell r="B1163" t="str">
            <v>رغد الاطرش</v>
          </cell>
          <cell r="C1163" t="str">
            <v>غياث</v>
          </cell>
          <cell r="D1163" t="str">
            <v>سها</v>
          </cell>
          <cell r="E1163" t="str">
            <v>س2</v>
          </cell>
        </row>
        <row r="1164">
          <cell r="A1164">
            <v>212404</v>
          </cell>
          <cell r="B1164" t="str">
            <v>رغد التلا</v>
          </cell>
          <cell r="C1164" t="str">
            <v>قاسم</v>
          </cell>
          <cell r="D1164" t="str">
            <v>النبك</v>
          </cell>
          <cell r="E1164" t="str">
            <v>س3</v>
          </cell>
        </row>
        <row r="1165">
          <cell r="A1165">
            <v>212405</v>
          </cell>
          <cell r="B1165" t="str">
            <v>رغد الحمراوي</v>
          </cell>
          <cell r="C1165" t="str">
            <v>ايمن</v>
          </cell>
          <cell r="D1165" t="str">
            <v>رياح</v>
          </cell>
          <cell r="E1165" t="str">
            <v>س4</v>
          </cell>
        </row>
        <row r="1166">
          <cell r="A1166">
            <v>212406</v>
          </cell>
          <cell r="B1166" t="str">
            <v>رغد جبور</v>
          </cell>
          <cell r="C1166" t="str">
            <v>ناصر</v>
          </cell>
          <cell r="D1166" t="str">
            <v>هيام</v>
          </cell>
          <cell r="E1166" t="str">
            <v>س2</v>
          </cell>
        </row>
        <row r="1167">
          <cell r="A1167">
            <v>212409</v>
          </cell>
          <cell r="B1167" t="str">
            <v>رماح اسماعيل</v>
          </cell>
          <cell r="C1167" t="str">
            <v>غازي</v>
          </cell>
          <cell r="D1167" t="str">
            <v>سميره</v>
          </cell>
          <cell r="E1167" t="str">
            <v>س3</v>
          </cell>
        </row>
        <row r="1168">
          <cell r="A1168">
            <v>212411</v>
          </cell>
          <cell r="B1168" t="str">
            <v>رنا حماده</v>
          </cell>
          <cell r="C1168" t="str">
            <v>فايز</v>
          </cell>
          <cell r="D1168" t="str">
            <v>امينه</v>
          </cell>
          <cell r="E1168" t="str">
            <v>س2</v>
          </cell>
        </row>
        <row r="1169">
          <cell r="A1169">
            <v>212413</v>
          </cell>
          <cell r="B1169" t="str">
            <v>رند ظاظا</v>
          </cell>
          <cell r="C1169" t="str">
            <v>محمد</v>
          </cell>
          <cell r="D1169" t="str">
            <v>لينا</v>
          </cell>
          <cell r="E1169" t="str">
            <v>س3</v>
          </cell>
        </row>
        <row r="1170">
          <cell r="A1170">
            <v>212415</v>
          </cell>
          <cell r="B1170" t="str">
            <v>رنيم الحسين</v>
          </cell>
          <cell r="C1170" t="str">
            <v>علي</v>
          </cell>
          <cell r="D1170" t="str">
            <v>لميس</v>
          </cell>
          <cell r="E1170" t="str">
            <v>س1</v>
          </cell>
        </row>
        <row r="1171">
          <cell r="A1171">
            <v>212416</v>
          </cell>
          <cell r="B1171" t="str">
            <v>رنيم الصفدي</v>
          </cell>
          <cell r="C1171" t="str">
            <v>نبيل</v>
          </cell>
          <cell r="D1171" t="str">
            <v>عبيده</v>
          </cell>
          <cell r="E1171" t="str">
            <v>س1</v>
          </cell>
        </row>
        <row r="1172">
          <cell r="A1172">
            <v>212418</v>
          </cell>
          <cell r="B1172" t="str">
            <v>رنيم حسن</v>
          </cell>
          <cell r="C1172" t="str">
            <v>عبد الكريم</v>
          </cell>
          <cell r="D1172" t="str">
            <v>وجيهه</v>
          </cell>
          <cell r="E1172" t="str">
            <v>س1</v>
          </cell>
        </row>
        <row r="1173">
          <cell r="A1173">
            <v>212420</v>
          </cell>
          <cell r="B1173" t="str">
            <v>رنيم حمزه</v>
          </cell>
          <cell r="C1173" t="str">
            <v>ايمن</v>
          </cell>
          <cell r="D1173" t="str">
            <v>رشا</v>
          </cell>
          <cell r="E1173" t="str">
            <v>س2</v>
          </cell>
        </row>
        <row r="1174">
          <cell r="A1174">
            <v>212421</v>
          </cell>
          <cell r="B1174" t="str">
            <v>رنيم زريق</v>
          </cell>
          <cell r="C1174" t="str">
            <v>سمير</v>
          </cell>
          <cell r="D1174" t="str">
            <v>عليا</v>
          </cell>
          <cell r="E1174" t="str">
            <v>س3</v>
          </cell>
        </row>
        <row r="1175">
          <cell r="A1175">
            <v>212422</v>
          </cell>
          <cell r="B1175" t="str">
            <v>رنيم سليمان</v>
          </cell>
          <cell r="C1175" t="str">
            <v>علي</v>
          </cell>
          <cell r="D1175" t="str">
            <v>مها</v>
          </cell>
          <cell r="E1175" t="str">
            <v>س4</v>
          </cell>
        </row>
        <row r="1176">
          <cell r="A1176">
            <v>212423</v>
          </cell>
          <cell r="B1176" t="str">
            <v>رنيم شروف</v>
          </cell>
          <cell r="C1176" t="str">
            <v>محمود</v>
          </cell>
          <cell r="D1176" t="str">
            <v>هناء</v>
          </cell>
          <cell r="E1176" t="str">
            <v>س2ح</v>
          </cell>
        </row>
        <row r="1177">
          <cell r="A1177">
            <v>212424</v>
          </cell>
          <cell r="B1177" t="str">
            <v>رنيم عوض</v>
          </cell>
          <cell r="C1177" t="str">
            <v>محمد فايز</v>
          </cell>
          <cell r="D1177" t="str">
            <v>هبه</v>
          </cell>
          <cell r="E1177" t="str">
            <v>س1</v>
          </cell>
        </row>
        <row r="1178">
          <cell r="A1178">
            <v>212426</v>
          </cell>
          <cell r="B1178" t="str">
            <v>رهام العلام</v>
          </cell>
          <cell r="C1178" t="str">
            <v>محمد</v>
          </cell>
          <cell r="D1178" t="str">
            <v>فاطمه علام</v>
          </cell>
          <cell r="E1178" t="str">
            <v>س3</v>
          </cell>
        </row>
        <row r="1179">
          <cell r="A1179">
            <v>212427</v>
          </cell>
          <cell r="B1179" t="str">
            <v>رهام العمري</v>
          </cell>
          <cell r="C1179" t="str">
            <v>عصام</v>
          </cell>
          <cell r="D1179" t="str">
            <v>نوال</v>
          </cell>
          <cell r="E1179" t="str">
            <v>س2</v>
          </cell>
        </row>
        <row r="1180">
          <cell r="A1180">
            <v>212432</v>
          </cell>
          <cell r="B1180" t="str">
            <v>رهف الهبول</v>
          </cell>
          <cell r="C1180" t="str">
            <v>فرج</v>
          </cell>
          <cell r="D1180" t="str">
            <v>سميه</v>
          </cell>
          <cell r="E1180" t="str">
            <v>س3</v>
          </cell>
        </row>
        <row r="1181">
          <cell r="A1181">
            <v>212433</v>
          </cell>
          <cell r="B1181" t="str">
            <v>رهف خليفه</v>
          </cell>
          <cell r="C1181" t="str">
            <v>ممدوح</v>
          </cell>
          <cell r="D1181" t="str">
            <v>منى</v>
          </cell>
          <cell r="E1181" t="str">
            <v>س4ح</v>
          </cell>
        </row>
        <row r="1182">
          <cell r="A1182">
            <v>212434</v>
          </cell>
          <cell r="B1182" t="str">
            <v>رهف داود</v>
          </cell>
          <cell r="C1182" t="str">
            <v>زياد</v>
          </cell>
          <cell r="D1182" t="str">
            <v>بدر</v>
          </cell>
          <cell r="E1182" t="str">
            <v>س4</v>
          </cell>
        </row>
        <row r="1183">
          <cell r="A1183">
            <v>212437</v>
          </cell>
          <cell r="B1183" t="str">
            <v>رهف عواد</v>
          </cell>
          <cell r="C1183" t="str">
            <v>نعيم</v>
          </cell>
          <cell r="D1183" t="str">
            <v>فاطمه</v>
          </cell>
          <cell r="E1183" t="str">
            <v>س3</v>
          </cell>
        </row>
        <row r="1184">
          <cell r="A1184">
            <v>212438</v>
          </cell>
          <cell r="B1184" t="str">
            <v>رهف محمد</v>
          </cell>
          <cell r="C1184" t="str">
            <v>امير</v>
          </cell>
          <cell r="D1184" t="str">
            <v>مهى</v>
          </cell>
          <cell r="E1184" t="str">
            <v>س1</v>
          </cell>
        </row>
        <row r="1185">
          <cell r="A1185">
            <v>212439</v>
          </cell>
          <cell r="B1185" t="str">
            <v>رهف موسى</v>
          </cell>
          <cell r="C1185" t="str">
            <v>مروان</v>
          </cell>
          <cell r="D1185" t="str">
            <v>فصل</v>
          </cell>
          <cell r="E1185" t="str">
            <v>س4</v>
          </cell>
        </row>
        <row r="1186">
          <cell r="A1186">
            <v>212440</v>
          </cell>
          <cell r="B1186" t="str">
            <v>رواد الريم</v>
          </cell>
          <cell r="C1186" t="str">
            <v>كمال</v>
          </cell>
          <cell r="D1186" t="str">
            <v>ثلجه</v>
          </cell>
          <cell r="E1186" t="str">
            <v>س2ح</v>
          </cell>
        </row>
        <row r="1187">
          <cell r="A1187">
            <v>212442</v>
          </cell>
          <cell r="B1187" t="str">
            <v>رواد عامر</v>
          </cell>
          <cell r="C1187" t="str">
            <v>مازن</v>
          </cell>
          <cell r="D1187" t="str">
            <v>سوسن</v>
          </cell>
          <cell r="E1187" t="str">
            <v>س3ح</v>
          </cell>
        </row>
        <row r="1188">
          <cell r="A1188">
            <v>212444</v>
          </cell>
          <cell r="B1188" t="str">
            <v>روان السيد شعيبي</v>
          </cell>
          <cell r="C1188" t="str">
            <v>حسين</v>
          </cell>
          <cell r="D1188" t="str">
            <v>منى</v>
          </cell>
          <cell r="E1188" t="str">
            <v>س3</v>
          </cell>
        </row>
        <row r="1189">
          <cell r="A1189">
            <v>212445</v>
          </cell>
          <cell r="B1189" t="str">
            <v>روان المالكي</v>
          </cell>
          <cell r="C1189" t="str">
            <v>محمد نصر</v>
          </cell>
          <cell r="D1189" t="str">
            <v>فاتن</v>
          </cell>
          <cell r="E1189" t="str">
            <v>س3ح</v>
          </cell>
        </row>
        <row r="1190">
          <cell r="A1190">
            <v>212446</v>
          </cell>
          <cell r="B1190" t="str">
            <v>روان ايوبي</v>
          </cell>
          <cell r="C1190" t="str">
            <v>محمد جمال</v>
          </cell>
          <cell r="D1190" t="str">
            <v>سمر</v>
          </cell>
          <cell r="E1190" t="str">
            <v>س4</v>
          </cell>
        </row>
        <row r="1191">
          <cell r="A1191">
            <v>212447</v>
          </cell>
          <cell r="B1191" t="str">
            <v>روان سلامه</v>
          </cell>
          <cell r="C1191" t="str">
            <v>رستم</v>
          </cell>
          <cell r="D1191" t="str">
            <v>ريمه</v>
          </cell>
          <cell r="E1191" t="str">
            <v>س1</v>
          </cell>
        </row>
        <row r="1192">
          <cell r="A1192">
            <v>212448</v>
          </cell>
          <cell r="B1192" t="str">
            <v>روان غازي</v>
          </cell>
          <cell r="C1192" t="str">
            <v>عبد الحميد</v>
          </cell>
          <cell r="D1192" t="str">
            <v>بشيره</v>
          </cell>
          <cell r="E1192" t="str">
            <v>س2</v>
          </cell>
        </row>
        <row r="1193">
          <cell r="A1193">
            <v>212453</v>
          </cell>
          <cell r="B1193" t="str">
            <v>روعه زنكلو</v>
          </cell>
          <cell r="C1193" t="str">
            <v>رضوان</v>
          </cell>
          <cell r="D1193" t="str">
            <v>فطوم</v>
          </cell>
          <cell r="E1193" t="str">
            <v>س3</v>
          </cell>
        </row>
        <row r="1194">
          <cell r="A1194">
            <v>212454</v>
          </cell>
          <cell r="B1194" t="str">
            <v>رويا تركو</v>
          </cell>
          <cell r="C1194" t="str">
            <v>عبد الله</v>
          </cell>
          <cell r="D1194" t="str">
            <v>هدله</v>
          </cell>
          <cell r="E1194" t="str">
            <v>س3</v>
          </cell>
        </row>
        <row r="1195">
          <cell r="A1195">
            <v>212455</v>
          </cell>
          <cell r="B1195" t="str">
            <v>رؤى ابراهيم</v>
          </cell>
          <cell r="C1195" t="str">
            <v>حسين</v>
          </cell>
          <cell r="D1195" t="str">
            <v>سعاد</v>
          </cell>
          <cell r="E1195" t="str">
            <v>س2</v>
          </cell>
        </row>
        <row r="1196">
          <cell r="A1196">
            <v>212456</v>
          </cell>
          <cell r="B1196" t="str">
            <v>رؤى احسان</v>
          </cell>
          <cell r="C1196" t="str">
            <v>جابر</v>
          </cell>
          <cell r="D1196" t="str">
            <v>اميمه</v>
          </cell>
          <cell r="E1196" t="str">
            <v>س3</v>
          </cell>
        </row>
        <row r="1197">
          <cell r="A1197">
            <v>212457</v>
          </cell>
          <cell r="B1197" t="str">
            <v>رؤى دولاتي</v>
          </cell>
          <cell r="C1197" t="str">
            <v>محمد ياسر</v>
          </cell>
          <cell r="D1197" t="str">
            <v>فطمه</v>
          </cell>
          <cell r="E1197" t="str">
            <v>س2</v>
          </cell>
        </row>
        <row r="1198">
          <cell r="A1198">
            <v>212459</v>
          </cell>
          <cell r="B1198" t="str">
            <v>رياض الجباوي</v>
          </cell>
          <cell r="C1198" t="str">
            <v>ادهم</v>
          </cell>
          <cell r="D1198" t="str">
            <v>ناديه</v>
          </cell>
          <cell r="E1198" t="str">
            <v>س3</v>
          </cell>
        </row>
        <row r="1199">
          <cell r="A1199">
            <v>212461</v>
          </cell>
          <cell r="B1199" t="str">
            <v>ريبال عقل</v>
          </cell>
          <cell r="C1199" t="str">
            <v>ممدوح</v>
          </cell>
          <cell r="D1199" t="str">
            <v>نهاد</v>
          </cell>
          <cell r="E1199" t="str">
            <v>س3</v>
          </cell>
        </row>
        <row r="1200">
          <cell r="A1200">
            <v>212462</v>
          </cell>
          <cell r="B1200" t="str">
            <v>ريتا الاشهب</v>
          </cell>
          <cell r="C1200" t="str">
            <v>فؤاد</v>
          </cell>
          <cell r="D1200" t="str">
            <v>جورجينا</v>
          </cell>
          <cell r="E1200" t="str">
            <v>س3</v>
          </cell>
        </row>
        <row r="1201">
          <cell r="A1201">
            <v>212463</v>
          </cell>
          <cell r="B1201" t="str">
            <v>ريم البيبي</v>
          </cell>
          <cell r="C1201" t="str">
            <v>محمد جمال</v>
          </cell>
          <cell r="D1201" t="str">
            <v>فايزه</v>
          </cell>
          <cell r="E1201" t="str">
            <v>س2</v>
          </cell>
        </row>
        <row r="1202">
          <cell r="A1202">
            <v>212464</v>
          </cell>
          <cell r="B1202" t="str">
            <v>ريم المرعي</v>
          </cell>
          <cell r="C1202" t="str">
            <v>محمد نوري</v>
          </cell>
          <cell r="D1202" t="str">
            <v>الهام</v>
          </cell>
          <cell r="E1202" t="str">
            <v>س3ح</v>
          </cell>
        </row>
        <row r="1203">
          <cell r="A1203">
            <v>212467</v>
          </cell>
          <cell r="B1203" t="str">
            <v>ريم بركه</v>
          </cell>
          <cell r="C1203" t="str">
            <v>اسعد</v>
          </cell>
          <cell r="D1203" t="str">
            <v>ريما</v>
          </cell>
          <cell r="E1203" t="str">
            <v>س1</v>
          </cell>
        </row>
        <row r="1204">
          <cell r="A1204">
            <v>212468</v>
          </cell>
          <cell r="B1204" t="str">
            <v>ريم ديوب</v>
          </cell>
          <cell r="C1204" t="str">
            <v>حسن</v>
          </cell>
          <cell r="D1204" t="str">
            <v>سعاه</v>
          </cell>
          <cell r="E1204" t="str">
            <v>س2</v>
          </cell>
        </row>
        <row r="1205">
          <cell r="A1205">
            <v>212470</v>
          </cell>
          <cell r="B1205" t="str">
            <v>ريم محمد</v>
          </cell>
          <cell r="C1205" t="str">
            <v>زياد</v>
          </cell>
          <cell r="D1205" t="str">
            <v>رغداء</v>
          </cell>
          <cell r="E1205" t="str">
            <v>س3</v>
          </cell>
        </row>
        <row r="1206">
          <cell r="A1206">
            <v>212471</v>
          </cell>
          <cell r="B1206" t="str">
            <v xml:space="preserve">ريم محمد </v>
          </cell>
          <cell r="C1206" t="str">
            <v>نايف</v>
          </cell>
          <cell r="D1206" t="str">
            <v>خضرة</v>
          </cell>
          <cell r="E1206" t="str">
            <v>س4</v>
          </cell>
        </row>
        <row r="1207">
          <cell r="A1207">
            <v>212472</v>
          </cell>
          <cell r="B1207" t="str">
            <v>ريم محمود</v>
          </cell>
          <cell r="C1207" t="str">
            <v>محمود</v>
          </cell>
          <cell r="D1207" t="str">
            <v>فلك</v>
          </cell>
          <cell r="E1207" t="str">
            <v>س2</v>
          </cell>
        </row>
        <row r="1208">
          <cell r="A1208">
            <v>212473</v>
          </cell>
          <cell r="B1208" t="str">
            <v>ريم محمود</v>
          </cell>
          <cell r="C1208" t="str">
            <v>احسان</v>
          </cell>
          <cell r="D1208" t="str">
            <v>امل</v>
          </cell>
          <cell r="E1208" t="str">
            <v>س3</v>
          </cell>
        </row>
        <row r="1209">
          <cell r="A1209">
            <v>212474</v>
          </cell>
          <cell r="B1209" t="str">
            <v>ريما عبد محمود</v>
          </cell>
          <cell r="C1209" t="str">
            <v>منير</v>
          </cell>
          <cell r="D1209" t="str">
            <v>جميله</v>
          </cell>
          <cell r="E1209" t="str">
            <v>س2</v>
          </cell>
        </row>
        <row r="1210">
          <cell r="A1210">
            <v>212479</v>
          </cell>
          <cell r="B1210" t="str">
            <v>زهراء الصوص</v>
          </cell>
          <cell r="C1210" t="str">
            <v>محمد سمير</v>
          </cell>
          <cell r="D1210" t="str">
            <v>ناهد</v>
          </cell>
          <cell r="E1210" t="str">
            <v>س3</v>
          </cell>
        </row>
        <row r="1211">
          <cell r="A1211">
            <v>212480</v>
          </cell>
          <cell r="B1211" t="str">
            <v>زين الدين يوسف</v>
          </cell>
          <cell r="C1211" t="str">
            <v>احمد</v>
          </cell>
          <cell r="D1211" t="str">
            <v>فتحيه</v>
          </cell>
          <cell r="E1211" t="str">
            <v>س3</v>
          </cell>
        </row>
        <row r="1212">
          <cell r="A1212">
            <v>212481</v>
          </cell>
          <cell r="B1212" t="str">
            <v>زين زين</v>
          </cell>
          <cell r="C1212" t="str">
            <v>احمد</v>
          </cell>
          <cell r="D1212" t="str">
            <v>سهام</v>
          </cell>
          <cell r="E1212" t="str">
            <v>س4</v>
          </cell>
        </row>
        <row r="1213">
          <cell r="A1213">
            <v>212487</v>
          </cell>
          <cell r="B1213" t="str">
            <v>زينب محمد</v>
          </cell>
          <cell r="C1213" t="str">
            <v>محمد</v>
          </cell>
          <cell r="D1213" t="str">
            <v>سناء</v>
          </cell>
          <cell r="E1213" t="str">
            <v>س2</v>
          </cell>
        </row>
        <row r="1214">
          <cell r="A1214">
            <v>212488</v>
          </cell>
          <cell r="B1214" t="str">
            <v>زينب مهدي</v>
          </cell>
          <cell r="C1214" t="str">
            <v>رمضان</v>
          </cell>
          <cell r="D1214" t="str">
            <v>زنوب</v>
          </cell>
          <cell r="E1214" t="str">
            <v>س1</v>
          </cell>
        </row>
        <row r="1215">
          <cell r="A1215">
            <v>212491</v>
          </cell>
          <cell r="B1215" t="str">
            <v>ساره الجركس</v>
          </cell>
          <cell r="C1215" t="str">
            <v>نورس</v>
          </cell>
          <cell r="D1215" t="str">
            <v>ثناء</v>
          </cell>
          <cell r="E1215" t="str">
            <v>س3</v>
          </cell>
        </row>
        <row r="1216">
          <cell r="A1216">
            <v>212492</v>
          </cell>
          <cell r="B1216" t="str">
            <v>ساره الحفار</v>
          </cell>
          <cell r="C1216" t="str">
            <v>كامل</v>
          </cell>
          <cell r="D1216" t="str">
            <v>هنادي</v>
          </cell>
          <cell r="E1216" t="str">
            <v>س4</v>
          </cell>
        </row>
        <row r="1217">
          <cell r="A1217">
            <v>212493</v>
          </cell>
          <cell r="B1217" t="str">
            <v>ساره الصباغ</v>
          </cell>
          <cell r="C1217" t="str">
            <v>حسن</v>
          </cell>
          <cell r="D1217" t="str">
            <v>امال</v>
          </cell>
          <cell r="E1217" t="str">
            <v>س3</v>
          </cell>
        </row>
        <row r="1218">
          <cell r="A1218">
            <v>212497</v>
          </cell>
          <cell r="B1218" t="str">
            <v>ساره علي مرتضى</v>
          </cell>
          <cell r="C1218" t="str">
            <v>انمار</v>
          </cell>
          <cell r="D1218" t="str">
            <v>سمر</v>
          </cell>
          <cell r="E1218" t="str">
            <v>س3</v>
          </cell>
        </row>
        <row r="1219">
          <cell r="A1219">
            <v>212498</v>
          </cell>
          <cell r="B1219" t="str">
            <v>ساره مصطفى</v>
          </cell>
          <cell r="C1219" t="str">
            <v>محمد</v>
          </cell>
          <cell r="D1219" t="str">
            <v>هيام</v>
          </cell>
          <cell r="E1219" t="str">
            <v>س1</v>
          </cell>
        </row>
        <row r="1220">
          <cell r="A1220">
            <v>212501</v>
          </cell>
          <cell r="B1220" t="str">
            <v>سانتا ثابت</v>
          </cell>
          <cell r="C1220" t="str">
            <v>سامي</v>
          </cell>
          <cell r="D1220" t="str">
            <v>ناهد</v>
          </cell>
          <cell r="E1220" t="str">
            <v>س4ح</v>
          </cell>
        </row>
        <row r="1221">
          <cell r="A1221">
            <v>212503</v>
          </cell>
          <cell r="B1221" t="str">
            <v>ساندرا شلش</v>
          </cell>
          <cell r="C1221" t="str">
            <v>جورج</v>
          </cell>
          <cell r="D1221" t="str">
            <v>جانيت</v>
          </cell>
          <cell r="E1221" t="str">
            <v>س2</v>
          </cell>
        </row>
        <row r="1222">
          <cell r="A1222">
            <v>212504</v>
          </cell>
          <cell r="B1222" t="str">
            <v>ساندي مخول</v>
          </cell>
          <cell r="C1222" t="str">
            <v>مهند</v>
          </cell>
          <cell r="D1222" t="str">
            <v>سميحه</v>
          </cell>
          <cell r="E1222" t="str">
            <v>س1</v>
          </cell>
        </row>
        <row r="1223">
          <cell r="A1223">
            <v>212509</v>
          </cell>
          <cell r="B1223" t="str">
            <v>سعد الكلش</v>
          </cell>
          <cell r="C1223" t="str">
            <v>امين</v>
          </cell>
          <cell r="D1223" t="str">
            <v>ليلى</v>
          </cell>
          <cell r="E1223" t="str">
            <v>س3</v>
          </cell>
        </row>
        <row r="1224">
          <cell r="A1224">
            <v>212513</v>
          </cell>
          <cell r="B1224" t="str">
            <v>سلام شاهين</v>
          </cell>
          <cell r="C1224" t="str">
            <v>عبد الكريم</v>
          </cell>
          <cell r="D1224" t="str">
            <v>سحر</v>
          </cell>
          <cell r="E1224" t="str">
            <v>س3</v>
          </cell>
        </row>
        <row r="1225">
          <cell r="A1225">
            <v>212514</v>
          </cell>
          <cell r="B1225" t="str">
            <v>سلام شحاده</v>
          </cell>
          <cell r="C1225" t="str">
            <v>فايز</v>
          </cell>
          <cell r="D1225" t="str">
            <v>ماجده</v>
          </cell>
          <cell r="E1225" t="str">
            <v>س3ح</v>
          </cell>
        </row>
        <row r="1226">
          <cell r="A1226">
            <v>212518</v>
          </cell>
          <cell r="B1226" t="str">
            <v>سليمان الشوفي</v>
          </cell>
          <cell r="C1226" t="str">
            <v>فارس</v>
          </cell>
          <cell r="D1226" t="str">
            <v>مفيده</v>
          </cell>
          <cell r="E1226" t="str">
            <v>س4</v>
          </cell>
        </row>
        <row r="1227">
          <cell r="A1227">
            <v>212521</v>
          </cell>
          <cell r="B1227" t="str">
            <v>سماح علوم</v>
          </cell>
          <cell r="C1227" t="str">
            <v>فريد</v>
          </cell>
          <cell r="D1227" t="str">
            <v>منى علوم</v>
          </cell>
          <cell r="E1227" t="str">
            <v>س4</v>
          </cell>
        </row>
        <row r="1228">
          <cell r="A1228">
            <v>212522</v>
          </cell>
          <cell r="B1228" t="str">
            <v>سمر حسن</v>
          </cell>
          <cell r="C1228" t="str">
            <v>علي</v>
          </cell>
          <cell r="D1228" t="str">
            <v>نادره الشاهين</v>
          </cell>
          <cell r="E1228" t="str">
            <v>س2</v>
          </cell>
        </row>
        <row r="1229">
          <cell r="A1229">
            <v>212524</v>
          </cell>
          <cell r="B1229" t="str">
            <v>سميح البغدادي</v>
          </cell>
          <cell r="C1229" t="str">
            <v>موفق</v>
          </cell>
          <cell r="D1229" t="str">
            <v>باسمه</v>
          </cell>
          <cell r="E1229" t="str">
            <v>س2</v>
          </cell>
        </row>
        <row r="1230">
          <cell r="A1230">
            <v>212525</v>
          </cell>
          <cell r="B1230" t="str">
            <v>سميح فخري</v>
          </cell>
          <cell r="C1230" t="str">
            <v>محمد مازن</v>
          </cell>
          <cell r="D1230" t="str">
            <v>دعاء</v>
          </cell>
          <cell r="E1230" t="str">
            <v>س3</v>
          </cell>
        </row>
        <row r="1231">
          <cell r="A1231">
            <v>212528</v>
          </cell>
          <cell r="B1231" t="str">
            <v>سناء نمر</v>
          </cell>
          <cell r="C1231" t="str">
            <v>عباس</v>
          </cell>
          <cell r="D1231" t="str">
            <v>صبيحه</v>
          </cell>
          <cell r="E1231" t="str">
            <v>س1</v>
          </cell>
        </row>
        <row r="1232">
          <cell r="A1232">
            <v>212530</v>
          </cell>
          <cell r="B1232" t="str">
            <v>سهام محمد</v>
          </cell>
          <cell r="C1232" t="str">
            <v>عبدو</v>
          </cell>
          <cell r="D1232" t="str">
            <v>شمسه</v>
          </cell>
          <cell r="E1232" t="str">
            <v>س4</v>
          </cell>
        </row>
        <row r="1233">
          <cell r="A1233">
            <v>212533</v>
          </cell>
          <cell r="B1233" t="str">
            <v>سوزان القنطار</v>
          </cell>
          <cell r="C1233" t="str">
            <v>حكمات</v>
          </cell>
          <cell r="D1233" t="str">
            <v>هدى</v>
          </cell>
          <cell r="E1233" t="str">
            <v>س2</v>
          </cell>
        </row>
        <row r="1234">
          <cell r="A1234">
            <v>212534</v>
          </cell>
          <cell r="B1234" t="str">
            <v>سومر الخالد</v>
          </cell>
          <cell r="C1234" t="str">
            <v>بسام</v>
          </cell>
          <cell r="D1234" t="str">
            <v>ايمان</v>
          </cell>
          <cell r="E1234" t="str">
            <v>س3</v>
          </cell>
        </row>
        <row r="1235">
          <cell r="A1235">
            <v>212536</v>
          </cell>
          <cell r="B1235" t="str">
            <v>سونيا النصر الله</v>
          </cell>
          <cell r="C1235" t="str">
            <v>حكمات</v>
          </cell>
          <cell r="D1235" t="str">
            <v>لميا</v>
          </cell>
          <cell r="E1235" t="str">
            <v>س2</v>
          </cell>
        </row>
        <row r="1236">
          <cell r="A1236">
            <v>212537</v>
          </cell>
          <cell r="B1236" t="str">
            <v>سيبال الحسين</v>
          </cell>
          <cell r="C1236" t="str">
            <v>مصطفى</v>
          </cell>
          <cell r="D1236" t="str">
            <v>رابعه</v>
          </cell>
          <cell r="E1236" t="str">
            <v>س3</v>
          </cell>
        </row>
        <row r="1237">
          <cell r="A1237">
            <v>212539</v>
          </cell>
          <cell r="B1237" t="str">
            <v>سيلين البوارشي</v>
          </cell>
          <cell r="C1237" t="str">
            <v>محمود</v>
          </cell>
          <cell r="D1237" t="str">
            <v>باسمه</v>
          </cell>
          <cell r="E1237" t="str">
            <v>س4</v>
          </cell>
        </row>
        <row r="1238">
          <cell r="A1238">
            <v>212541</v>
          </cell>
          <cell r="B1238" t="str">
            <v>سيمون ابراهيم</v>
          </cell>
          <cell r="C1238" t="str">
            <v>رزق الله</v>
          </cell>
          <cell r="D1238" t="str">
            <v>تغريد</v>
          </cell>
          <cell r="E1238" t="str">
            <v>س4</v>
          </cell>
        </row>
        <row r="1239">
          <cell r="A1239">
            <v>212543</v>
          </cell>
          <cell r="B1239" t="str">
            <v>شاديا السرداح</v>
          </cell>
          <cell r="C1239" t="str">
            <v>محمد</v>
          </cell>
          <cell r="D1239" t="str">
            <v>سعده</v>
          </cell>
          <cell r="E1239" t="str">
            <v>س4</v>
          </cell>
        </row>
        <row r="1240">
          <cell r="A1240">
            <v>212544</v>
          </cell>
          <cell r="B1240" t="str">
            <v>شاديه القاسم</v>
          </cell>
          <cell r="C1240" t="str">
            <v>عاصي</v>
          </cell>
          <cell r="D1240" t="str">
            <v>نوره</v>
          </cell>
          <cell r="E1240" t="str">
            <v>س2</v>
          </cell>
        </row>
        <row r="1241">
          <cell r="A1241">
            <v>212545</v>
          </cell>
          <cell r="B1241" t="str">
            <v>شام بلان</v>
          </cell>
          <cell r="C1241" t="str">
            <v>محمد</v>
          </cell>
          <cell r="D1241" t="str">
            <v>عفاف</v>
          </cell>
          <cell r="E1241" t="str">
            <v>س4ح</v>
          </cell>
        </row>
        <row r="1242">
          <cell r="A1242">
            <v>212546</v>
          </cell>
          <cell r="B1242" t="str">
            <v>شام حسين</v>
          </cell>
          <cell r="C1242" t="str">
            <v>خلف</v>
          </cell>
          <cell r="D1242" t="str">
            <v>عليه</v>
          </cell>
          <cell r="E1242" t="str">
            <v>س1</v>
          </cell>
        </row>
        <row r="1243">
          <cell r="A1243">
            <v>212548</v>
          </cell>
          <cell r="B1243" t="str">
            <v>شذى البربور</v>
          </cell>
          <cell r="C1243" t="str">
            <v>منير</v>
          </cell>
          <cell r="D1243" t="str">
            <v>ايمان</v>
          </cell>
          <cell r="E1243" t="str">
            <v>س4</v>
          </cell>
        </row>
        <row r="1244">
          <cell r="A1244">
            <v>212550</v>
          </cell>
          <cell r="B1244" t="str">
            <v>شذى المحمد الفلاح</v>
          </cell>
          <cell r="C1244" t="str">
            <v>عبد الرحمن</v>
          </cell>
          <cell r="D1244" t="str">
            <v>قطنه</v>
          </cell>
          <cell r="E1244" t="str">
            <v>س3</v>
          </cell>
        </row>
        <row r="1245">
          <cell r="A1245">
            <v>212551</v>
          </cell>
          <cell r="B1245" t="str">
            <v>شذى سفرجلاني</v>
          </cell>
          <cell r="C1245" t="str">
            <v>محمد امين</v>
          </cell>
          <cell r="D1245" t="str">
            <v>رغد</v>
          </cell>
          <cell r="E1245" t="str">
            <v>س3</v>
          </cell>
        </row>
        <row r="1246">
          <cell r="A1246">
            <v>212553</v>
          </cell>
          <cell r="B1246" t="str">
            <v>شهد خليل</v>
          </cell>
          <cell r="C1246" t="str">
            <v>محسن</v>
          </cell>
          <cell r="D1246" t="str">
            <v>رجاء</v>
          </cell>
          <cell r="E1246" t="str">
            <v>س3</v>
          </cell>
        </row>
        <row r="1247">
          <cell r="A1247">
            <v>212554</v>
          </cell>
          <cell r="B1247" t="str">
            <v>شهد شقير</v>
          </cell>
          <cell r="C1247" t="str">
            <v>صالح</v>
          </cell>
          <cell r="D1247" t="str">
            <v>شكريه</v>
          </cell>
          <cell r="E1247" t="str">
            <v>س3</v>
          </cell>
        </row>
        <row r="1248">
          <cell r="A1248">
            <v>212555</v>
          </cell>
          <cell r="B1248" t="str">
            <v>شهد عرنوس</v>
          </cell>
          <cell r="C1248" t="str">
            <v>محمد</v>
          </cell>
          <cell r="D1248" t="str">
            <v>شيرين</v>
          </cell>
          <cell r="E1248" t="str">
            <v>س2</v>
          </cell>
        </row>
        <row r="1249">
          <cell r="A1249">
            <v>212556</v>
          </cell>
          <cell r="B1249" t="str">
            <v>شيرهات حسين</v>
          </cell>
          <cell r="C1249" t="str">
            <v>عبد الرحمن</v>
          </cell>
          <cell r="D1249" t="str">
            <v>عائشه</v>
          </cell>
          <cell r="E1249" t="str">
            <v>س1</v>
          </cell>
        </row>
        <row r="1250">
          <cell r="A1250">
            <v>212557</v>
          </cell>
          <cell r="B1250" t="str">
            <v>شيرين الحبال</v>
          </cell>
          <cell r="C1250" t="str">
            <v>موفق</v>
          </cell>
          <cell r="D1250" t="str">
            <v>هلا</v>
          </cell>
          <cell r="E1250" t="str">
            <v>س1</v>
          </cell>
        </row>
        <row r="1251">
          <cell r="A1251">
            <v>212558</v>
          </cell>
          <cell r="B1251" t="str">
            <v>شيرين محمد</v>
          </cell>
          <cell r="C1251" t="str">
            <v>عبد الرحمن</v>
          </cell>
          <cell r="D1251" t="str">
            <v>ربيعه</v>
          </cell>
          <cell r="E1251" t="str">
            <v>س3ح</v>
          </cell>
        </row>
        <row r="1252">
          <cell r="A1252">
            <v>212559</v>
          </cell>
          <cell r="B1252" t="str">
            <v>شيرين مدني</v>
          </cell>
          <cell r="C1252" t="str">
            <v>حسن</v>
          </cell>
          <cell r="D1252" t="str">
            <v>فتون</v>
          </cell>
          <cell r="E1252" t="str">
            <v>س3ح</v>
          </cell>
        </row>
        <row r="1253">
          <cell r="A1253">
            <v>212565</v>
          </cell>
          <cell r="B1253" t="str">
            <v>صخر اللافي</v>
          </cell>
          <cell r="C1253" t="str">
            <v>علي</v>
          </cell>
          <cell r="D1253" t="str">
            <v>شيمه</v>
          </cell>
          <cell r="E1253" t="str">
            <v>س1</v>
          </cell>
        </row>
        <row r="1254">
          <cell r="A1254">
            <v>212566</v>
          </cell>
          <cell r="B1254" t="str">
            <v>صفا العبد الله</v>
          </cell>
          <cell r="C1254" t="str">
            <v>محمود</v>
          </cell>
          <cell r="D1254" t="str">
            <v>فاطمه</v>
          </cell>
          <cell r="E1254" t="str">
            <v>س1</v>
          </cell>
        </row>
        <row r="1255">
          <cell r="A1255">
            <v>212567</v>
          </cell>
          <cell r="B1255" t="str">
            <v>صفاء موسى</v>
          </cell>
          <cell r="C1255" t="str">
            <v>علي</v>
          </cell>
          <cell r="D1255" t="str">
            <v>زهره</v>
          </cell>
          <cell r="E1255" t="str">
            <v>س4</v>
          </cell>
        </row>
        <row r="1256">
          <cell r="A1256">
            <v>212568</v>
          </cell>
          <cell r="B1256" t="str">
            <v>صقر الغزالي</v>
          </cell>
          <cell r="C1256" t="str">
            <v>حسني</v>
          </cell>
          <cell r="D1256" t="str">
            <v>حميده</v>
          </cell>
          <cell r="E1256" t="str">
            <v>س2</v>
          </cell>
        </row>
        <row r="1257">
          <cell r="A1257">
            <v>212569</v>
          </cell>
          <cell r="B1257" t="str">
            <v>ضحى الاحمد</v>
          </cell>
          <cell r="C1257" t="str">
            <v>جمال</v>
          </cell>
          <cell r="D1257" t="str">
            <v>فاطمه</v>
          </cell>
          <cell r="E1257" t="str">
            <v>س2</v>
          </cell>
        </row>
        <row r="1258">
          <cell r="A1258">
            <v>212570</v>
          </cell>
          <cell r="B1258" t="str">
            <v>ضحى القلعاني</v>
          </cell>
          <cell r="C1258" t="str">
            <v>سلمان</v>
          </cell>
          <cell r="D1258" t="str">
            <v>نور الهدى</v>
          </cell>
          <cell r="E1258" t="str">
            <v>س2</v>
          </cell>
        </row>
        <row r="1259">
          <cell r="A1259">
            <v>212571</v>
          </cell>
          <cell r="B1259" t="str">
            <v>ضحى طباخه</v>
          </cell>
          <cell r="C1259" t="str">
            <v>احمد</v>
          </cell>
          <cell r="D1259" t="str">
            <v>ايمان</v>
          </cell>
          <cell r="E1259" t="str">
            <v>س4</v>
          </cell>
        </row>
        <row r="1260">
          <cell r="A1260">
            <v>212572</v>
          </cell>
          <cell r="B1260" t="str">
            <v>ضياء البقاعي</v>
          </cell>
          <cell r="C1260" t="str">
            <v>محمد</v>
          </cell>
          <cell r="D1260" t="str">
            <v>صباح</v>
          </cell>
          <cell r="E1260" t="str">
            <v>س1</v>
          </cell>
        </row>
        <row r="1261">
          <cell r="A1261">
            <v>212573</v>
          </cell>
          <cell r="B1261" t="str">
            <v>ضياء بركي</v>
          </cell>
          <cell r="C1261" t="str">
            <v>سليمان</v>
          </cell>
          <cell r="D1261" t="str">
            <v>اميه</v>
          </cell>
          <cell r="E1261" t="str">
            <v>س3</v>
          </cell>
        </row>
        <row r="1262">
          <cell r="A1262">
            <v>212574</v>
          </cell>
          <cell r="B1262" t="str">
            <v>طارق الغلاييني</v>
          </cell>
          <cell r="C1262" t="str">
            <v>بشار</v>
          </cell>
          <cell r="D1262" t="str">
            <v>رنا</v>
          </cell>
          <cell r="E1262" t="str">
            <v>س3</v>
          </cell>
        </row>
        <row r="1263">
          <cell r="A1263">
            <v>212576</v>
          </cell>
          <cell r="B1263" t="str">
            <v>طارق دنون</v>
          </cell>
          <cell r="C1263" t="str">
            <v>عصام</v>
          </cell>
          <cell r="D1263" t="str">
            <v>مها</v>
          </cell>
          <cell r="E1263" t="str">
            <v>س4ح</v>
          </cell>
        </row>
        <row r="1264">
          <cell r="A1264">
            <v>212581</v>
          </cell>
          <cell r="B1264" t="str">
            <v>عامر عدل</v>
          </cell>
          <cell r="C1264" t="str">
            <v>طارق</v>
          </cell>
          <cell r="D1264" t="str">
            <v>نجوى</v>
          </cell>
          <cell r="E1264" t="str">
            <v>س1</v>
          </cell>
        </row>
        <row r="1265">
          <cell r="A1265">
            <v>212582</v>
          </cell>
          <cell r="B1265" t="str">
            <v>عائده عماد</v>
          </cell>
          <cell r="C1265" t="str">
            <v>جهاد</v>
          </cell>
          <cell r="D1265" t="str">
            <v>غصن</v>
          </cell>
          <cell r="E1265" t="str">
            <v>س3ح</v>
          </cell>
        </row>
        <row r="1266">
          <cell r="A1266">
            <v>212587</v>
          </cell>
          <cell r="B1266" t="str">
            <v>عبد الحميد الرفاعي</v>
          </cell>
          <cell r="C1266" t="str">
            <v>محمد فهد</v>
          </cell>
          <cell r="D1266" t="str">
            <v>لمى</v>
          </cell>
          <cell r="E1266" t="str">
            <v>س3</v>
          </cell>
        </row>
        <row r="1267">
          <cell r="A1267">
            <v>212588</v>
          </cell>
          <cell r="B1267" t="str">
            <v>عبد الرحمن الاحمد</v>
          </cell>
          <cell r="C1267" t="str">
            <v>جمال</v>
          </cell>
          <cell r="D1267" t="str">
            <v>نشوه</v>
          </cell>
          <cell r="E1267" t="str">
            <v>س1</v>
          </cell>
        </row>
        <row r="1268">
          <cell r="A1268">
            <v>212589</v>
          </cell>
          <cell r="B1268" t="str">
            <v>عبد الرحمن القباني</v>
          </cell>
          <cell r="C1268" t="str">
            <v>بسام</v>
          </cell>
          <cell r="D1268" t="str">
            <v>رغداء</v>
          </cell>
          <cell r="E1268" t="str">
            <v>س1</v>
          </cell>
        </row>
        <row r="1269">
          <cell r="A1269">
            <v>212591</v>
          </cell>
          <cell r="B1269" t="str">
            <v>عبد الرحمن المطيط</v>
          </cell>
          <cell r="C1269" t="str">
            <v>محمد ياسر</v>
          </cell>
          <cell r="D1269" t="str">
            <v>سوزان</v>
          </cell>
          <cell r="E1269" t="str">
            <v>س3</v>
          </cell>
        </row>
        <row r="1270">
          <cell r="A1270">
            <v>212595</v>
          </cell>
          <cell r="B1270" t="str">
            <v>عبد الرحيم مقصوصه</v>
          </cell>
          <cell r="C1270" t="str">
            <v>محمد خيري</v>
          </cell>
          <cell r="D1270" t="str">
            <v>مياده</v>
          </cell>
          <cell r="E1270" t="str">
            <v>س3</v>
          </cell>
        </row>
        <row r="1271">
          <cell r="A1271">
            <v>212598</v>
          </cell>
          <cell r="B1271" t="str">
            <v>عبد الله الرفاعي</v>
          </cell>
          <cell r="C1271" t="str">
            <v>مرعي</v>
          </cell>
          <cell r="D1271" t="str">
            <v>علياء</v>
          </cell>
          <cell r="E1271" t="str">
            <v>س1</v>
          </cell>
        </row>
        <row r="1272">
          <cell r="A1272">
            <v>212599</v>
          </cell>
          <cell r="B1272" t="str">
            <v>عبد الله صلاحي الاصبحي</v>
          </cell>
          <cell r="C1272" t="str">
            <v>محمد</v>
          </cell>
          <cell r="D1272" t="str">
            <v>هدى</v>
          </cell>
          <cell r="E1272" t="str">
            <v>س3</v>
          </cell>
        </row>
        <row r="1273">
          <cell r="A1273">
            <v>212600</v>
          </cell>
          <cell r="B1273" t="str">
            <v>عبد المنعم الجاسم</v>
          </cell>
          <cell r="C1273" t="str">
            <v>برهو</v>
          </cell>
          <cell r="D1273" t="str">
            <v>فطومه</v>
          </cell>
          <cell r="E1273" t="str">
            <v>س3</v>
          </cell>
        </row>
        <row r="1274">
          <cell r="A1274">
            <v>212605</v>
          </cell>
          <cell r="B1274" t="str">
            <v>عبدو الاسعد</v>
          </cell>
          <cell r="C1274" t="str">
            <v>شعبان</v>
          </cell>
          <cell r="D1274" t="str">
            <v>سلوى</v>
          </cell>
          <cell r="E1274" t="str">
            <v>س1</v>
          </cell>
        </row>
        <row r="1275">
          <cell r="A1275">
            <v>212606</v>
          </cell>
          <cell r="B1275" t="str">
            <v>عبدو البرهو</v>
          </cell>
          <cell r="C1275" t="str">
            <v>جمعه</v>
          </cell>
          <cell r="D1275" t="str">
            <v>كامله</v>
          </cell>
          <cell r="E1275" t="str">
            <v>س1</v>
          </cell>
        </row>
        <row r="1276">
          <cell r="A1276">
            <v>212607</v>
          </cell>
          <cell r="B1276" t="str">
            <v>عبير البعريني</v>
          </cell>
          <cell r="C1276" t="str">
            <v>حسن</v>
          </cell>
          <cell r="D1276" t="str">
            <v>هيام</v>
          </cell>
          <cell r="E1276" t="str">
            <v>س1</v>
          </cell>
        </row>
        <row r="1277">
          <cell r="A1277">
            <v>212608</v>
          </cell>
          <cell r="B1277" t="str">
            <v>عبير الخياط</v>
          </cell>
          <cell r="C1277" t="str">
            <v>علي ماهر</v>
          </cell>
          <cell r="D1277" t="str">
            <v>رنده</v>
          </cell>
          <cell r="E1277" t="str">
            <v>س4</v>
          </cell>
        </row>
        <row r="1278">
          <cell r="A1278">
            <v>212610</v>
          </cell>
          <cell r="B1278" t="str">
            <v>عبير تللو</v>
          </cell>
          <cell r="C1278" t="str">
            <v>حسين</v>
          </cell>
          <cell r="D1278" t="str">
            <v>فريزه</v>
          </cell>
          <cell r="E1278" t="str">
            <v>س1</v>
          </cell>
        </row>
        <row r="1279">
          <cell r="A1279">
            <v>212612</v>
          </cell>
          <cell r="B1279" t="str">
            <v>عبير كرمو</v>
          </cell>
          <cell r="C1279" t="str">
            <v>صالح</v>
          </cell>
          <cell r="D1279" t="str">
            <v>يسرى</v>
          </cell>
          <cell r="E1279" t="str">
            <v>س2ح</v>
          </cell>
        </row>
        <row r="1280">
          <cell r="A1280">
            <v>212617</v>
          </cell>
          <cell r="B1280" t="str">
            <v>عدي عيسى</v>
          </cell>
          <cell r="C1280" t="str">
            <v>محمد</v>
          </cell>
          <cell r="D1280" t="str">
            <v>ايمان</v>
          </cell>
          <cell r="E1280" t="str">
            <v>س1</v>
          </cell>
        </row>
        <row r="1281">
          <cell r="A1281">
            <v>212619</v>
          </cell>
          <cell r="B1281" t="str">
            <v>عزيزه فرعه</v>
          </cell>
          <cell r="C1281" t="str">
            <v>محمود</v>
          </cell>
          <cell r="D1281" t="str">
            <v>ثروه</v>
          </cell>
          <cell r="E1281" t="str">
            <v>س1</v>
          </cell>
        </row>
        <row r="1282">
          <cell r="A1282">
            <v>212622</v>
          </cell>
          <cell r="B1282" t="str">
            <v>عفراء شاهين</v>
          </cell>
          <cell r="C1282" t="str">
            <v>لؤي</v>
          </cell>
          <cell r="D1282" t="str">
            <v>نور الهدى باكير</v>
          </cell>
          <cell r="E1282" t="str">
            <v>س1</v>
          </cell>
        </row>
        <row r="1283">
          <cell r="A1283">
            <v>212625</v>
          </cell>
          <cell r="B1283" t="str">
            <v>عفراء ياغي</v>
          </cell>
          <cell r="C1283" t="str">
            <v>صالح</v>
          </cell>
          <cell r="D1283" t="str">
            <v>عائشه</v>
          </cell>
          <cell r="E1283" t="str">
            <v>س3</v>
          </cell>
        </row>
        <row r="1284">
          <cell r="A1284">
            <v>212626</v>
          </cell>
          <cell r="B1284" t="str">
            <v>عفراء يوسف</v>
          </cell>
          <cell r="C1284" t="str">
            <v>فاتح</v>
          </cell>
          <cell r="D1284" t="str">
            <v>مها</v>
          </cell>
          <cell r="E1284" t="str">
            <v>س2</v>
          </cell>
        </row>
        <row r="1285">
          <cell r="A1285">
            <v>212628</v>
          </cell>
          <cell r="B1285" t="str">
            <v>علا الخياط</v>
          </cell>
          <cell r="C1285" t="str">
            <v>نزار</v>
          </cell>
          <cell r="D1285" t="str">
            <v>نديمه</v>
          </cell>
          <cell r="E1285" t="str">
            <v>س1</v>
          </cell>
        </row>
        <row r="1286">
          <cell r="A1286">
            <v>212629</v>
          </cell>
          <cell r="B1286" t="str">
            <v>علا حسن</v>
          </cell>
          <cell r="C1286" t="str">
            <v>ضاحي</v>
          </cell>
          <cell r="D1286" t="str">
            <v>لميس</v>
          </cell>
          <cell r="E1286" t="str">
            <v>س3</v>
          </cell>
        </row>
        <row r="1287">
          <cell r="A1287">
            <v>212630</v>
          </cell>
          <cell r="B1287" t="str">
            <v>علا سليمان</v>
          </cell>
          <cell r="C1287" t="str">
            <v>محمد علي</v>
          </cell>
          <cell r="D1287" t="str">
            <v>ولاده</v>
          </cell>
          <cell r="E1287" t="str">
            <v>س3</v>
          </cell>
        </row>
        <row r="1288">
          <cell r="A1288">
            <v>212631</v>
          </cell>
          <cell r="B1288" t="str">
            <v>علاء الدين حميد</v>
          </cell>
          <cell r="C1288" t="str">
            <v>حسن</v>
          </cell>
          <cell r="D1288" t="str">
            <v>عائشه</v>
          </cell>
          <cell r="E1288" t="str">
            <v>س3</v>
          </cell>
        </row>
        <row r="1289">
          <cell r="A1289">
            <v>212632</v>
          </cell>
          <cell r="B1289" t="str">
            <v>علاء الصغير</v>
          </cell>
          <cell r="C1289" t="str">
            <v>مصطفى</v>
          </cell>
          <cell r="D1289" t="str">
            <v>سميره</v>
          </cell>
          <cell r="E1289" t="str">
            <v>س4</v>
          </cell>
        </row>
        <row r="1290">
          <cell r="A1290">
            <v>212633</v>
          </cell>
          <cell r="B1290" t="str">
            <v>علاء جبري</v>
          </cell>
          <cell r="C1290" t="str">
            <v>ماهر</v>
          </cell>
          <cell r="D1290" t="str">
            <v>سماح</v>
          </cell>
          <cell r="E1290" t="str">
            <v>س3ح</v>
          </cell>
        </row>
        <row r="1291">
          <cell r="A1291">
            <v>212635</v>
          </cell>
          <cell r="B1291" t="str">
            <v>علاء مسكي</v>
          </cell>
          <cell r="C1291" t="str">
            <v>احمد</v>
          </cell>
          <cell r="D1291" t="str">
            <v>باسمه</v>
          </cell>
          <cell r="E1291" t="str">
            <v>س1</v>
          </cell>
        </row>
        <row r="1292">
          <cell r="A1292">
            <v>212636</v>
          </cell>
          <cell r="B1292" t="str">
            <v>علام عبدو</v>
          </cell>
          <cell r="C1292" t="str">
            <v>عبد المجيد</v>
          </cell>
          <cell r="D1292" t="str">
            <v>ماريه</v>
          </cell>
          <cell r="E1292" t="str">
            <v>س3</v>
          </cell>
        </row>
        <row r="1293">
          <cell r="A1293">
            <v>212637</v>
          </cell>
          <cell r="B1293" t="str">
            <v>علي ابراهيم</v>
          </cell>
          <cell r="C1293" t="str">
            <v>كرم</v>
          </cell>
          <cell r="D1293" t="str">
            <v>رويده</v>
          </cell>
          <cell r="E1293" t="str">
            <v>س1</v>
          </cell>
        </row>
        <row r="1294">
          <cell r="A1294">
            <v>212639</v>
          </cell>
          <cell r="B1294" t="str">
            <v>علي حسين</v>
          </cell>
          <cell r="C1294" t="str">
            <v>محمد</v>
          </cell>
          <cell r="D1294" t="str">
            <v>جناه</v>
          </cell>
          <cell r="E1294" t="str">
            <v>س1</v>
          </cell>
        </row>
        <row r="1295">
          <cell r="A1295">
            <v>212640</v>
          </cell>
          <cell r="B1295" t="str">
            <v>علي سليمان</v>
          </cell>
          <cell r="C1295" t="str">
            <v>غسان</v>
          </cell>
          <cell r="D1295" t="str">
            <v>كوثر</v>
          </cell>
          <cell r="E1295" t="str">
            <v>س3</v>
          </cell>
        </row>
        <row r="1296">
          <cell r="A1296">
            <v>212643</v>
          </cell>
          <cell r="B1296" t="str">
            <v>علي محفوض</v>
          </cell>
          <cell r="C1296" t="str">
            <v>علاء الدين</v>
          </cell>
          <cell r="D1296" t="str">
            <v>ادلينا</v>
          </cell>
          <cell r="E1296" t="str">
            <v>س3</v>
          </cell>
        </row>
        <row r="1297">
          <cell r="A1297">
            <v>212644</v>
          </cell>
          <cell r="B1297" t="str">
            <v>علي ملحم</v>
          </cell>
          <cell r="C1297" t="str">
            <v>امين</v>
          </cell>
          <cell r="D1297" t="str">
            <v>ذوات</v>
          </cell>
          <cell r="E1297" t="str">
            <v>س3</v>
          </cell>
        </row>
        <row r="1298">
          <cell r="A1298">
            <v>212645</v>
          </cell>
          <cell r="B1298" t="str">
            <v>علياء ابو الفضل</v>
          </cell>
          <cell r="C1298" t="str">
            <v>نورس</v>
          </cell>
          <cell r="D1298" t="str">
            <v>راغداء</v>
          </cell>
          <cell r="E1298" t="str">
            <v>س2</v>
          </cell>
        </row>
        <row r="1299">
          <cell r="A1299">
            <v>212647</v>
          </cell>
          <cell r="B1299" t="str">
            <v>عماد الدين عبد الله</v>
          </cell>
          <cell r="C1299" t="str">
            <v>فايز</v>
          </cell>
          <cell r="D1299" t="str">
            <v>باسمه</v>
          </cell>
          <cell r="E1299" t="str">
            <v>س2</v>
          </cell>
        </row>
        <row r="1300">
          <cell r="A1300">
            <v>212649</v>
          </cell>
          <cell r="B1300" t="str">
            <v>عمار الصمادي</v>
          </cell>
          <cell r="C1300" t="str">
            <v>محمد امين</v>
          </cell>
          <cell r="D1300" t="str">
            <v>عائشه</v>
          </cell>
          <cell r="E1300" t="str">
            <v>س1</v>
          </cell>
        </row>
        <row r="1301">
          <cell r="A1301">
            <v>212652</v>
          </cell>
          <cell r="B1301" t="str">
            <v>عمار يوسف</v>
          </cell>
          <cell r="C1301" t="str">
            <v>جورج</v>
          </cell>
          <cell r="D1301" t="str">
            <v>عبير</v>
          </cell>
          <cell r="E1301" t="str">
            <v>س2</v>
          </cell>
        </row>
        <row r="1302">
          <cell r="A1302">
            <v>212654</v>
          </cell>
          <cell r="B1302" t="str">
            <v>عمر الدرباس</v>
          </cell>
          <cell r="C1302" t="str">
            <v>محمد</v>
          </cell>
          <cell r="D1302" t="str">
            <v>هند</v>
          </cell>
          <cell r="E1302" t="str">
            <v>س1</v>
          </cell>
        </row>
        <row r="1303">
          <cell r="A1303">
            <v>212656</v>
          </cell>
          <cell r="B1303" t="str">
            <v>عمر عفا</v>
          </cell>
          <cell r="C1303" t="str">
            <v>زياد</v>
          </cell>
          <cell r="D1303" t="str">
            <v>نسرين</v>
          </cell>
          <cell r="E1303" t="str">
            <v>س3</v>
          </cell>
        </row>
        <row r="1304">
          <cell r="A1304">
            <v>212660</v>
          </cell>
          <cell r="B1304" t="str">
            <v>عنايه الخيمي</v>
          </cell>
          <cell r="C1304" t="str">
            <v>محمد سامر</v>
          </cell>
          <cell r="D1304" t="str">
            <v>صبرين</v>
          </cell>
          <cell r="E1304" t="str">
            <v>س4</v>
          </cell>
        </row>
        <row r="1305">
          <cell r="A1305">
            <v>212661</v>
          </cell>
          <cell r="B1305" t="str">
            <v>عهد ابو عياش</v>
          </cell>
          <cell r="C1305" t="str">
            <v>مروان</v>
          </cell>
          <cell r="D1305" t="str">
            <v>قبس</v>
          </cell>
          <cell r="E1305" t="str">
            <v>س3</v>
          </cell>
        </row>
        <row r="1306">
          <cell r="A1306">
            <v>212663</v>
          </cell>
          <cell r="B1306" t="str">
            <v>عيسى احمد</v>
          </cell>
          <cell r="C1306" t="str">
            <v>محمد</v>
          </cell>
          <cell r="D1306" t="str">
            <v>حياه</v>
          </cell>
          <cell r="E1306" t="str">
            <v>س1</v>
          </cell>
        </row>
        <row r="1307">
          <cell r="A1307">
            <v>212665</v>
          </cell>
          <cell r="B1307" t="str">
            <v>غازي السيد عبيد</v>
          </cell>
          <cell r="C1307" t="str">
            <v>ماجد</v>
          </cell>
          <cell r="D1307" t="str">
            <v>رانيا</v>
          </cell>
          <cell r="E1307" t="str">
            <v>س1</v>
          </cell>
        </row>
        <row r="1308">
          <cell r="A1308">
            <v>212667</v>
          </cell>
          <cell r="B1308" t="str">
            <v>غدير اندوره</v>
          </cell>
          <cell r="C1308" t="str">
            <v>هشام</v>
          </cell>
          <cell r="D1308" t="str">
            <v>فاطمه</v>
          </cell>
          <cell r="E1308" t="str">
            <v>س3</v>
          </cell>
        </row>
        <row r="1309">
          <cell r="A1309">
            <v>212671</v>
          </cell>
          <cell r="B1309" t="str">
            <v>غروب جبور</v>
          </cell>
          <cell r="C1309" t="str">
            <v>نبيل</v>
          </cell>
          <cell r="D1309" t="str">
            <v>بديعه</v>
          </cell>
          <cell r="E1309" t="str">
            <v>س2</v>
          </cell>
        </row>
        <row r="1310">
          <cell r="A1310">
            <v>212672</v>
          </cell>
          <cell r="B1310" t="str">
            <v>غزل الحبال</v>
          </cell>
          <cell r="C1310" t="str">
            <v>محمد عبد الناصر</v>
          </cell>
          <cell r="D1310" t="str">
            <v>ملك</v>
          </cell>
          <cell r="E1310" t="str">
            <v>س2</v>
          </cell>
        </row>
        <row r="1311">
          <cell r="A1311">
            <v>212674</v>
          </cell>
          <cell r="B1311" t="str">
            <v>غنى سليمان</v>
          </cell>
          <cell r="C1311" t="str">
            <v>عبد الكريم</v>
          </cell>
          <cell r="D1311" t="str">
            <v>فاديه</v>
          </cell>
          <cell r="E1311" t="str">
            <v>س1</v>
          </cell>
        </row>
        <row r="1312">
          <cell r="A1312">
            <v>212676</v>
          </cell>
          <cell r="B1312" t="str">
            <v>غياث ويحا</v>
          </cell>
          <cell r="C1312" t="str">
            <v>سمير</v>
          </cell>
          <cell r="D1312" t="str">
            <v>منى</v>
          </cell>
          <cell r="E1312" t="str">
            <v>س4ح</v>
          </cell>
        </row>
        <row r="1313">
          <cell r="A1313">
            <v>212678</v>
          </cell>
          <cell r="B1313" t="str">
            <v>غيث رزق</v>
          </cell>
          <cell r="C1313" t="str">
            <v>زياد</v>
          </cell>
          <cell r="D1313" t="str">
            <v>سلام</v>
          </cell>
          <cell r="E1313" t="str">
            <v>س1</v>
          </cell>
        </row>
        <row r="1314">
          <cell r="A1314">
            <v>212681</v>
          </cell>
          <cell r="B1314" t="str">
            <v>فاتن المصري</v>
          </cell>
          <cell r="C1314" t="str">
            <v>عبدو</v>
          </cell>
          <cell r="D1314" t="str">
            <v>مريم</v>
          </cell>
          <cell r="E1314" t="str">
            <v>س4</v>
          </cell>
        </row>
        <row r="1315">
          <cell r="A1315">
            <v>212686</v>
          </cell>
          <cell r="B1315" t="str">
            <v>فاديه ابو خيش</v>
          </cell>
          <cell r="C1315" t="str">
            <v>ابراهيم</v>
          </cell>
          <cell r="D1315" t="str">
            <v>ذكيه</v>
          </cell>
          <cell r="E1315" t="str">
            <v>س3</v>
          </cell>
        </row>
        <row r="1316">
          <cell r="A1316">
            <v>212687</v>
          </cell>
          <cell r="B1316" t="str">
            <v>فاديه رشيد</v>
          </cell>
          <cell r="C1316" t="str">
            <v>مزيد</v>
          </cell>
          <cell r="D1316" t="str">
            <v>انتصار</v>
          </cell>
          <cell r="E1316" t="str">
            <v>س3</v>
          </cell>
        </row>
        <row r="1317">
          <cell r="A1317">
            <v>212688</v>
          </cell>
          <cell r="B1317" t="str">
            <v>فاضل موسى</v>
          </cell>
          <cell r="C1317" t="str">
            <v>محمد شريف</v>
          </cell>
          <cell r="D1317" t="str">
            <v>خوله</v>
          </cell>
          <cell r="E1317" t="str">
            <v>س1</v>
          </cell>
        </row>
        <row r="1318">
          <cell r="A1318">
            <v>212691</v>
          </cell>
          <cell r="B1318" t="str">
            <v>فاطمه محمد</v>
          </cell>
          <cell r="C1318" t="str">
            <v>محمد</v>
          </cell>
          <cell r="D1318" t="str">
            <v>نجاح</v>
          </cell>
          <cell r="E1318" t="str">
            <v>س3</v>
          </cell>
        </row>
        <row r="1319">
          <cell r="A1319">
            <v>212693</v>
          </cell>
          <cell r="B1319" t="str">
            <v>فاطمه الشامي</v>
          </cell>
          <cell r="C1319" t="str">
            <v>مروان</v>
          </cell>
          <cell r="D1319" t="str">
            <v>حسناء</v>
          </cell>
          <cell r="E1319" t="str">
            <v>س1</v>
          </cell>
        </row>
        <row r="1320">
          <cell r="A1320">
            <v>212694</v>
          </cell>
          <cell r="B1320" t="str">
            <v>فاطمه العلي</v>
          </cell>
          <cell r="C1320" t="str">
            <v>ياسين</v>
          </cell>
          <cell r="D1320" t="str">
            <v>فوزيه</v>
          </cell>
          <cell r="E1320" t="str">
            <v>س4</v>
          </cell>
        </row>
        <row r="1321">
          <cell r="A1321">
            <v>212695</v>
          </cell>
          <cell r="B1321" t="str">
            <v>فاطمه الفهد</v>
          </cell>
          <cell r="C1321" t="str">
            <v>محمد</v>
          </cell>
          <cell r="D1321" t="str">
            <v>حسنه</v>
          </cell>
          <cell r="E1321" t="str">
            <v>س1</v>
          </cell>
        </row>
        <row r="1322">
          <cell r="A1322">
            <v>212697</v>
          </cell>
          <cell r="B1322" t="str">
            <v>فاطمه غباش</v>
          </cell>
          <cell r="C1322" t="str">
            <v>مامون</v>
          </cell>
          <cell r="D1322" t="str">
            <v>اسما</v>
          </cell>
          <cell r="E1322" t="str">
            <v>س4</v>
          </cell>
        </row>
        <row r="1323">
          <cell r="A1323">
            <v>212699</v>
          </cell>
          <cell r="B1323" t="str">
            <v>فراس راجح</v>
          </cell>
          <cell r="C1323" t="str">
            <v>عبده</v>
          </cell>
          <cell r="D1323" t="str">
            <v>بشرى</v>
          </cell>
          <cell r="E1323" t="str">
            <v>س4</v>
          </cell>
        </row>
        <row r="1324">
          <cell r="A1324">
            <v>212700</v>
          </cell>
          <cell r="B1324" t="str">
            <v>فراس شمو</v>
          </cell>
          <cell r="C1324" t="str">
            <v>كمال</v>
          </cell>
          <cell r="D1324" t="str">
            <v>انيسه</v>
          </cell>
          <cell r="E1324" t="str">
            <v>س4</v>
          </cell>
        </row>
        <row r="1325">
          <cell r="A1325">
            <v>212702</v>
          </cell>
          <cell r="B1325" t="str">
            <v>فرح ابو قوره</v>
          </cell>
          <cell r="C1325" t="str">
            <v>جمال الدين</v>
          </cell>
          <cell r="D1325" t="str">
            <v>هند</v>
          </cell>
          <cell r="E1325" t="str">
            <v>س3</v>
          </cell>
        </row>
        <row r="1326">
          <cell r="A1326">
            <v>212703</v>
          </cell>
          <cell r="B1326" t="str">
            <v>فرح الفحل</v>
          </cell>
          <cell r="C1326" t="str">
            <v>محمد عماد</v>
          </cell>
          <cell r="D1326" t="str">
            <v>رزان</v>
          </cell>
          <cell r="E1326" t="str">
            <v>س3</v>
          </cell>
        </row>
        <row r="1327">
          <cell r="A1327">
            <v>212706</v>
          </cell>
          <cell r="B1327" t="str">
            <v>فريده ابي زيد</v>
          </cell>
          <cell r="C1327" t="str">
            <v>حسن</v>
          </cell>
          <cell r="D1327" t="str">
            <v>ملك</v>
          </cell>
          <cell r="E1327" t="str">
            <v>س2</v>
          </cell>
        </row>
        <row r="1328">
          <cell r="A1328">
            <v>212707</v>
          </cell>
          <cell r="B1328" t="str">
            <v>فضاء جعفر</v>
          </cell>
          <cell r="C1328" t="str">
            <v>نجدت</v>
          </cell>
          <cell r="D1328" t="str">
            <v>يمنه</v>
          </cell>
          <cell r="E1328" t="str">
            <v>س1</v>
          </cell>
        </row>
        <row r="1329">
          <cell r="A1329">
            <v>212709</v>
          </cell>
          <cell r="B1329" t="str">
            <v>فهد الحايك السمان</v>
          </cell>
          <cell r="C1329" t="str">
            <v>محمد رضوان</v>
          </cell>
          <cell r="D1329" t="str">
            <v>ناديا</v>
          </cell>
          <cell r="E1329" t="str">
            <v>س3ح</v>
          </cell>
        </row>
        <row r="1330">
          <cell r="A1330">
            <v>212710</v>
          </cell>
          <cell r="B1330" t="str">
            <v>فهد داود</v>
          </cell>
          <cell r="C1330" t="str">
            <v>فادي</v>
          </cell>
          <cell r="D1330" t="str">
            <v>ريما</v>
          </cell>
          <cell r="E1330" t="str">
            <v>س2</v>
          </cell>
        </row>
        <row r="1331">
          <cell r="A1331">
            <v>212711</v>
          </cell>
          <cell r="B1331" t="str">
            <v>فوزيه القادري</v>
          </cell>
          <cell r="C1331" t="str">
            <v>جمال</v>
          </cell>
          <cell r="D1331" t="str">
            <v>مريم</v>
          </cell>
          <cell r="E1331" t="str">
            <v>س2</v>
          </cell>
        </row>
        <row r="1332">
          <cell r="A1332">
            <v>212712</v>
          </cell>
          <cell r="B1332" t="str">
            <v>فيروز الهندي</v>
          </cell>
          <cell r="C1332" t="str">
            <v>محمد بسام</v>
          </cell>
          <cell r="D1332" t="str">
            <v>عائده</v>
          </cell>
          <cell r="E1332" t="str">
            <v>س4</v>
          </cell>
        </row>
        <row r="1333">
          <cell r="A1333">
            <v>212714</v>
          </cell>
          <cell r="B1333" t="str">
            <v>قصي حمزه</v>
          </cell>
          <cell r="C1333" t="str">
            <v>نواف</v>
          </cell>
          <cell r="D1333" t="str">
            <v>اعتدال</v>
          </cell>
          <cell r="E1333" t="str">
            <v>س2</v>
          </cell>
        </row>
        <row r="1334">
          <cell r="A1334">
            <v>212715</v>
          </cell>
          <cell r="B1334" t="str">
            <v>قصي زغموت</v>
          </cell>
          <cell r="C1334" t="str">
            <v>خالد</v>
          </cell>
          <cell r="D1334" t="str">
            <v>سميره</v>
          </cell>
          <cell r="E1334" t="str">
            <v>س4</v>
          </cell>
        </row>
        <row r="1335">
          <cell r="A1335">
            <v>212716</v>
          </cell>
          <cell r="B1335" t="str">
            <v>قصي طرابيه</v>
          </cell>
          <cell r="C1335" t="str">
            <v>مروان</v>
          </cell>
          <cell r="D1335" t="str">
            <v>منتهى</v>
          </cell>
          <cell r="E1335" t="str">
            <v>س4</v>
          </cell>
        </row>
        <row r="1336">
          <cell r="A1336">
            <v>212717</v>
          </cell>
          <cell r="B1336" t="str">
            <v>قصي مرعي</v>
          </cell>
          <cell r="C1336" t="str">
            <v>احمد</v>
          </cell>
          <cell r="D1336" t="str">
            <v>حلوه</v>
          </cell>
          <cell r="E1336" t="str">
            <v>س3</v>
          </cell>
        </row>
        <row r="1337">
          <cell r="A1337">
            <v>212718</v>
          </cell>
          <cell r="B1337" t="str">
            <v>قمر الجلاد</v>
          </cell>
          <cell r="C1337" t="str">
            <v>محمد ايمن</v>
          </cell>
          <cell r="D1337" t="str">
            <v>ريما</v>
          </cell>
          <cell r="E1337" t="str">
            <v>س2</v>
          </cell>
        </row>
        <row r="1338">
          <cell r="A1338">
            <v>212721</v>
          </cell>
          <cell r="B1338" t="str">
            <v>كاظم سلوم</v>
          </cell>
          <cell r="C1338" t="str">
            <v>يوسف</v>
          </cell>
          <cell r="D1338" t="str">
            <v>نجوى</v>
          </cell>
          <cell r="E1338" t="str">
            <v>س1</v>
          </cell>
        </row>
        <row r="1339">
          <cell r="A1339">
            <v>212722</v>
          </cell>
          <cell r="B1339" t="str">
            <v>كرم دوماني</v>
          </cell>
          <cell r="C1339" t="str">
            <v>عصام</v>
          </cell>
          <cell r="D1339" t="str">
            <v>وسام</v>
          </cell>
          <cell r="E1339" t="str">
            <v>س1</v>
          </cell>
        </row>
        <row r="1340">
          <cell r="A1340">
            <v>212723</v>
          </cell>
          <cell r="B1340" t="str">
            <v>كرم غانم</v>
          </cell>
          <cell r="C1340" t="str">
            <v>مطيع</v>
          </cell>
          <cell r="D1340" t="str">
            <v>رماح</v>
          </cell>
          <cell r="E1340" t="str">
            <v>س4ح</v>
          </cell>
        </row>
        <row r="1341">
          <cell r="A1341">
            <v>212724</v>
          </cell>
          <cell r="B1341" t="str">
            <v>كرم محفوض</v>
          </cell>
          <cell r="C1341" t="str">
            <v>تاج الدين</v>
          </cell>
          <cell r="D1341" t="str">
            <v>عبير</v>
          </cell>
          <cell r="E1341" t="str">
            <v>س4</v>
          </cell>
        </row>
        <row r="1342">
          <cell r="A1342">
            <v>212725</v>
          </cell>
          <cell r="B1342" t="str">
            <v>كفاح وسوف</v>
          </cell>
          <cell r="C1342" t="str">
            <v>محسن</v>
          </cell>
          <cell r="D1342" t="str">
            <v>فاطمه</v>
          </cell>
          <cell r="E1342" t="str">
            <v>س3</v>
          </cell>
        </row>
        <row r="1343">
          <cell r="A1343">
            <v>212726</v>
          </cell>
          <cell r="B1343" t="str">
            <v>كنانه نصر</v>
          </cell>
          <cell r="C1343" t="str">
            <v>مدين</v>
          </cell>
          <cell r="D1343" t="str">
            <v>لميس</v>
          </cell>
          <cell r="E1343" t="str">
            <v>س3</v>
          </cell>
        </row>
        <row r="1344">
          <cell r="A1344">
            <v>212727</v>
          </cell>
          <cell r="B1344" t="str">
            <v>كنانه السليمان الناصر</v>
          </cell>
          <cell r="C1344" t="str">
            <v>كمال</v>
          </cell>
          <cell r="D1344" t="str">
            <v>فاطمه</v>
          </cell>
          <cell r="E1344" t="str">
            <v>س1</v>
          </cell>
        </row>
        <row r="1345">
          <cell r="A1345">
            <v>212728</v>
          </cell>
          <cell r="B1345" t="str">
            <v>كنانه علي بك</v>
          </cell>
          <cell r="C1345" t="str">
            <v>محمد يحيى</v>
          </cell>
          <cell r="D1345" t="str">
            <v>لميس</v>
          </cell>
          <cell r="E1345" t="str">
            <v>س3</v>
          </cell>
        </row>
        <row r="1346">
          <cell r="A1346">
            <v>212733</v>
          </cell>
          <cell r="B1346" t="str">
            <v>كيندا حسون</v>
          </cell>
          <cell r="C1346" t="str">
            <v>فيصل</v>
          </cell>
          <cell r="D1346" t="str">
            <v>هناء</v>
          </cell>
          <cell r="E1346" t="str">
            <v>س1</v>
          </cell>
        </row>
        <row r="1347">
          <cell r="A1347">
            <v>212734</v>
          </cell>
          <cell r="B1347" t="str">
            <v>لارا الحلو</v>
          </cell>
          <cell r="C1347" t="str">
            <v>كامل</v>
          </cell>
          <cell r="D1347" t="str">
            <v>كفا</v>
          </cell>
          <cell r="E1347" t="str">
            <v>س4ح</v>
          </cell>
        </row>
        <row r="1348">
          <cell r="A1348">
            <v>212735</v>
          </cell>
          <cell r="B1348" t="str">
            <v>لانا الاعور</v>
          </cell>
          <cell r="C1348" t="str">
            <v>غسان</v>
          </cell>
          <cell r="D1348" t="str">
            <v>اعتدال</v>
          </cell>
          <cell r="E1348" t="str">
            <v>س3ح</v>
          </cell>
        </row>
        <row r="1349">
          <cell r="A1349">
            <v>212736</v>
          </cell>
          <cell r="B1349" t="str">
            <v>لانا سكريه</v>
          </cell>
          <cell r="C1349" t="str">
            <v>ياسر</v>
          </cell>
          <cell r="D1349" t="str">
            <v>حنان</v>
          </cell>
          <cell r="E1349" t="str">
            <v>س4</v>
          </cell>
        </row>
        <row r="1350">
          <cell r="A1350">
            <v>212737</v>
          </cell>
          <cell r="B1350" t="str">
            <v>لانا هاشم</v>
          </cell>
          <cell r="C1350" t="str">
            <v>احمد سمير</v>
          </cell>
          <cell r="D1350" t="str">
            <v>ندى</v>
          </cell>
          <cell r="E1350" t="str">
            <v>س2</v>
          </cell>
        </row>
        <row r="1351">
          <cell r="A1351">
            <v>212738</v>
          </cell>
          <cell r="B1351" t="str">
            <v>لبنى صالح</v>
          </cell>
          <cell r="C1351" t="str">
            <v>ابراهيم</v>
          </cell>
          <cell r="D1351" t="str">
            <v>فيروز</v>
          </cell>
          <cell r="E1351" t="str">
            <v>س4ح</v>
          </cell>
        </row>
        <row r="1352">
          <cell r="A1352">
            <v>212739</v>
          </cell>
          <cell r="B1352" t="str">
            <v>لجين المحمد</v>
          </cell>
          <cell r="C1352" t="str">
            <v>احمد</v>
          </cell>
          <cell r="D1352" t="str">
            <v>سناء</v>
          </cell>
          <cell r="E1352" t="str">
            <v>س4</v>
          </cell>
        </row>
        <row r="1353">
          <cell r="A1353">
            <v>212748</v>
          </cell>
          <cell r="B1353" t="str">
            <v>لوسي داود</v>
          </cell>
          <cell r="C1353" t="str">
            <v>جلال</v>
          </cell>
          <cell r="D1353" t="str">
            <v>ايلين</v>
          </cell>
          <cell r="E1353" t="str">
            <v>س1</v>
          </cell>
        </row>
        <row r="1354">
          <cell r="A1354">
            <v>212749</v>
          </cell>
          <cell r="B1354" t="str">
            <v>لؤي الجهماني</v>
          </cell>
          <cell r="C1354" t="str">
            <v>جميل</v>
          </cell>
          <cell r="D1354" t="str">
            <v>نسرين</v>
          </cell>
          <cell r="E1354" t="str">
            <v>س1</v>
          </cell>
        </row>
        <row r="1355">
          <cell r="A1355">
            <v>212750</v>
          </cell>
          <cell r="B1355" t="str">
            <v>ليا شربجي</v>
          </cell>
          <cell r="C1355" t="str">
            <v>خلدون</v>
          </cell>
          <cell r="D1355" t="str">
            <v>هيفاء الحلاق</v>
          </cell>
          <cell r="E1355" t="str">
            <v>س3</v>
          </cell>
        </row>
        <row r="1356">
          <cell r="A1356">
            <v>212751</v>
          </cell>
          <cell r="B1356" t="str">
            <v>ليال ابراهيم</v>
          </cell>
          <cell r="C1356" t="str">
            <v>محمد</v>
          </cell>
          <cell r="D1356" t="str">
            <v>وفاء</v>
          </cell>
          <cell r="E1356" t="str">
            <v>س4ح</v>
          </cell>
        </row>
        <row r="1357">
          <cell r="A1357">
            <v>212752</v>
          </cell>
          <cell r="B1357" t="str">
            <v>ليلاس قاعاتي</v>
          </cell>
          <cell r="C1357" t="str">
            <v>ايمن</v>
          </cell>
          <cell r="D1357" t="str">
            <v>ندى</v>
          </cell>
          <cell r="E1357" t="str">
            <v>س4</v>
          </cell>
        </row>
        <row r="1358">
          <cell r="A1358">
            <v>212753</v>
          </cell>
          <cell r="B1358" t="str">
            <v>ليلى الدهان</v>
          </cell>
          <cell r="C1358" t="str">
            <v>عبد المنعم</v>
          </cell>
          <cell r="D1358" t="str">
            <v>ناهد</v>
          </cell>
          <cell r="E1358" t="str">
            <v>س4</v>
          </cell>
        </row>
        <row r="1359">
          <cell r="A1359">
            <v>212755</v>
          </cell>
          <cell r="B1359" t="str">
            <v>ليلى رحال</v>
          </cell>
          <cell r="C1359" t="str">
            <v>هاشم</v>
          </cell>
          <cell r="D1359" t="str">
            <v>حمده</v>
          </cell>
          <cell r="E1359" t="str">
            <v>س1</v>
          </cell>
        </row>
        <row r="1360">
          <cell r="A1360">
            <v>212756</v>
          </cell>
          <cell r="B1360" t="str">
            <v>ليلى قاسم</v>
          </cell>
          <cell r="C1360" t="str">
            <v>عثمان</v>
          </cell>
          <cell r="D1360" t="str">
            <v>امنه</v>
          </cell>
          <cell r="E1360" t="str">
            <v>س2</v>
          </cell>
        </row>
        <row r="1361">
          <cell r="A1361">
            <v>212757</v>
          </cell>
          <cell r="B1361" t="str">
            <v>ليليان الخطيب</v>
          </cell>
          <cell r="C1361" t="str">
            <v>حسين</v>
          </cell>
          <cell r="D1361" t="str">
            <v>اميره</v>
          </cell>
          <cell r="E1361" t="str">
            <v>س1</v>
          </cell>
        </row>
        <row r="1362">
          <cell r="A1362">
            <v>212759</v>
          </cell>
          <cell r="B1362" t="str">
            <v>ليليان حمزه</v>
          </cell>
          <cell r="C1362" t="str">
            <v>خالد</v>
          </cell>
          <cell r="D1362" t="str">
            <v>رانيا</v>
          </cell>
          <cell r="E1362" t="str">
            <v>س2</v>
          </cell>
        </row>
        <row r="1363">
          <cell r="A1363">
            <v>212760</v>
          </cell>
          <cell r="B1363" t="str">
            <v>ليليانا المسبر</v>
          </cell>
          <cell r="C1363" t="str">
            <v>عادل</v>
          </cell>
          <cell r="D1363" t="str">
            <v>غاده</v>
          </cell>
          <cell r="E1363" t="str">
            <v>س3</v>
          </cell>
        </row>
        <row r="1364">
          <cell r="A1364">
            <v>212762</v>
          </cell>
          <cell r="B1364" t="str">
            <v>لين امون</v>
          </cell>
          <cell r="C1364" t="str">
            <v>امين</v>
          </cell>
          <cell r="D1364" t="str">
            <v>نسرين</v>
          </cell>
          <cell r="E1364" t="str">
            <v>س1</v>
          </cell>
        </row>
        <row r="1365">
          <cell r="A1365">
            <v>212763</v>
          </cell>
          <cell r="B1365" t="str">
            <v>لين فطوم</v>
          </cell>
          <cell r="C1365" t="str">
            <v>محمد</v>
          </cell>
          <cell r="D1365" t="str">
            <v>الهام</v>
          </cell>
          <cell r="E1365" t="str">
            <v>س4</v>
          </cell>
        </row>
        <row r="1366">
          <cell r="A1366">
            <v>212764</v>
          </cell>
          <cell r="B1366" t="str">
            <v>لين يوسف</v>
          </cell>
          <cell r="C1366" t="str">
            <v>حسين</v>
          </cell>
          <cell r="D1366" t="str">
            <v>رابيا</v>
          </cell>
          <cell r="E1366" t="str">
            <v>س4</v>
          </cell>
        </row>
        <row r="1367">
          <cell r="A1367">
            <v>212765</v>
          </cell>
          <cell r="B1367" t="str">
            <v>لينا اسكندر خليل</v>
          </cell>
          <cell r="C1367" t="str">
            <v>عدنان</v>
          </cell>
          <cell r="D1367" t="str">
            <v>زكيه</v>
          </cell>
          <cell r="E1367" t="str">
            <v>س1</v>
          </cell>
        </row>
        <row r="1368">
          <cell r="A1368">
            <v>212766</v>
          </cell>
          <cell r="B1368" t="str">
            <v>لينا السكاف</v>
          </cell>
          <cell r="C1368" t="str">
            <v>سهير</v>
          </cell>
          <cell r="D1368" t="str">
            <v>مطيعه</v>
          </cell>
          <cell r="E1368" t="str">
            <v>س4</v>
          </cell>
        </row>
        <row r="1369">
          <cell r="A1369">
            <v>212767</v>
          </cell>
          <cell r="B1369" t="str">
            <v>لينا خضوره</v>
          </cell>
          <cell r="C1369" t="str">
            <v>وليد</v>
          </cell>
          <cell r="D1369" t="str">
            <v>كلثوم</v>
          </cell>
          <cell r="E1369" t="str">
            <v>س4</v>
          </cell>
        </row>
        <row r="1370">
          <cell r="A1370">
            <v>212768</v>
          </cell>
          <cell r="B1370" t="str">
            <v>ماجد الحاحي</v>
          </cell>
          <cell r="C1370" t="str">
            <v>عبد الرحيم</v>
          </cell>
          <cell r="D1370" t="str">
            <v>شيرين</v>
          </cell>
          <cell r="E1370" t="str">
            <v>س4</v>
          </cell>
        </row>
        <row r="1371">
          <cell r="A1371">
            <v>212769</v>
          </cell>
          <cell r="B1371" t="str">
            <v>ماجدولين السهلي</v>
          </cell>
          <cell r="C1371" t="str">
            <v>نصري</v>
          </cell>
          <cell r="D1371" t="str">
            <v>وجدان</v>
          </cell>
          <cell r="E1371" t="str">
            <v>س2</v>
          </cell>
        </row>
        <row r="1372">
          <cell r="A1372">
            <v>212771</v>
          </cell>
          <cell r="B1372" t="str">
            <v>ماري سليمان</v>
          </cell>
          <cell r="C1372" t="str">
            <v>عبد السلام</v>
          </cell>
          <cell r="D1372" t="str">
            <v>سعاد</v>
          </cell>
          <cell r="E1372" t="str">
            <v>س3</v>
          </cell>
        </row>
        <row r="1373">
          <cell r="A1373">
            <v>212773</v>
          </cell>
          <cell r="B1373" t="str">
            <v>ماريا بطرس</v>
          </cell>
          <cell r="C1373" t="str">
            <v>عبد النور</v>
          </cell>
          <cell r="D1373" t="str">
            <v>اميره</v>
          </cell>
          <cell r="E1373" t="str">
            <v>س3</v>
          </cell>
        </row>
        <row r="1374">
          <cell r="A1374">
            <v>212774</v>
          </cell>
          <cell r="B1374" t="str">
            <v>ماريا عيسى</v>
          </cell>
          <cell r="C1374" t="str">
            <v>وسيم</v>
          </cell>
          <cell r="D1374" t="str">
            <v>باسمه</v>
          </cell>
          <cell r="E1374" t="str">
            <v>س4</v>
          </cell>
        </row>
        <row r="1375">
          <cell r="A1375">
            <v>212775</v>
          </cell>
          <cell r="B1375" t="str">
            <v>مارييلا خوام</v>
          </cell>
          <cell r="C1375" t="str">
            <v>يوسف</v>
          </cell>
          <cell r="D1375" t="str">
            <v>لويزا</v>
          </cell>
          <cell r="E1375" t="str">
            <v>س1</v>
          </cell>
        </row>
        <row r="1376">
          <cell r="A1376">
            <v>212778</v>
          </cell>
          <cell r="B1376" t="str">
            <v>مالك حمد</v>
          </cell>
          <cell r="C1376" t="str">
            <v>علي</v>
          </cell>
          <cell r="D1376" t="str">
            <v>كفايه</v>
          </cell>
          <cell r="E1376" t="str">
            <v>س2</v>
          </cell>
        </row>
        <row r="1377">
          <cell r="A1377">
            <v>212779</v>
          </cell>
          <cell r="B1377" t="str">
            <v>ماهر حامد رجب</v>
          </cell>
          <cell r="C1377" t="str">
            <v>مجدي ابراهيم</v>
          </cell>
          <cell r="D1377" t="str">
            <v>فضه</v>
          </cell>
          <cell r="E1377" t="str">
            <v>س1</v>
          </cell>
        </row>
        <row r="1378">
          <cell r="A1378">
            <v>212780</v>
          </cell>
          <cell r="B1378" t="str">
            <v>مايا مكارم</v>
          </cell>
          <cell r="C1378" t="str">
            <v>بسام</v>
          </cell>
          <cell r="D1378" t="str">
            <v>الهام</v>
          </cell>
          <cell r="E1378" t="str">
            <v>س2</v>
          </cell>
        </row>
        <row r="1379">
          <cell r="A1379">
            <v>212784</v>
          </cell>
          <cell r="B1379" t="str">
            <v>مجد بجبوج</v>
          </cell>
          <cell r="C1379" t="str">
            <v>محمد</v>
          </cell>
          <cell r="D1379" t="str">
            <v>ميساء</v>
          </cell>
          <cell r="E1379" t="str">
            <v>س3</v>
          </cell>
        </row>
        <row r="1380">
          <cell r="A1380">
            <v>212786</v>
          </cell>
          <cell r="B1380" t="str">
            <v>مجد طرابلسي</v>
          </cell>
          <cell r="C1380" t="str">
            <v>مفيد</v>
          </cell>
          <cell r="D1380" t="str">
            <v>ريما</v>
          </cell>
          <cell r="E1380" t="str">
            <v>س1</v>
          </cell>
        </row>
        <row r="1381">
          <cell r="A1381">
            <v>212787</v>
          </cell>
          <cell r="B1381" t="str">
            <v>مجد عمار</v>
          </cell>
          <cell r="C1381" t="str">
            <v>سلمان</v>
          </cell>
          <cell r="D1381" t="str">
            <v>ثمر دبوس</v>
          </cell>
          <cell r="E1381" t="str">
            <v>س2</v>
          </cell>
        </row>
        <row r="1382">
          <cell r="A1382">
            <v>212788</v>
          </cell>
          <cell r="B1382" t="str">
            <v>مجد وهيبي</v>
          </cell>
          <cell r="C1382" t="str">
            <v>نضال</v>
          </cell>
          <cell r="D1382" t="str">
            <v>نازك</v>
          </cell>
          <cell r="E1382" t="str">
            <v>س3</v>
          </cell>
        </row>
        <row r="1383">
          <cell r="A1383">
            <v>212789</v>
          </cell>
          <cell r="B1383" t="str">
            <v>مجدولين سليمان</v>
          </cell>
          <cell r="C1383" t="str">
            <v>احمد</v>
          </cell>
          <cell r="D1383" t="str">
            <v>وفاء</v>
          </cell>
          <cell r="E1383" t="str">
            <v>س4</v>
          </cell>
        </row>
        <row r="1384">
          <cell r="A1384">
            <v>212792</v>
          </cell>
          <cell r="B1384" t="str">
            <v>محسن كفا</v>
          </cell>
          <cell r="C1384" t="str">
            <v>حسن</v>
          </cell>
          <cell r="D1384" t="str">
            <v>جيهان</v>
          </cell>
          <cell r="E1384" t="str">
            <v>س1</v>
          </cell>
        </row>
        <row r="1385">
          <cell r="A1385">
            <v>212793</v>
          </cell>
          <cell r="B1385" t="str">
            <v>محمد امجد ريحان</v>
          </cell>
          <cell r="C1385" t="str">
            <v>محمد بسام</v>
          </cell>
          <cell r="D1385" t="str">
            <v>ايمان</v>
          </cell>
          <cell r="E1385" t="str">
            <v>س2</v>
          </cell>
        </row>
        <row r="1386">
          <cell r="A1386">
            <v>212795</v>
          </cell>
          <cell r="B1386" t="str">
            <v>محمد ابو عواد</v>
          </cell>
          <cell r="C1386" t="str">
            <v>احمد</v>
          </cell>
          <cell r="D1386" t="str">
            <v>زهره</v>
          </cell>
          <cell r="E1386" t="str">
            <v>س1</v>
          </cell>
        </row>
        <row r="1387">
          <cell r="A1387">
            <v>212797</v>
          </cell>
          <cell r="B1387" t="str">
            <v>محمد البغدادي</v>
          </cell>
          <cell r="C1387" t="str">
            <v>نزار</v>
          </cell>
          <cell r="D1387" t="str">
            <v>تهاني</v>
          </cell>
          <cell r="E1387" t="str">
            <v>س2</v>
          </cell>
        </row>
        <row r="1388">
          <cell r="A1388">
            <v>212801</v>
          </cell>
          <cell r="B1388" t="str">
            <v>محمد الخباز</v>
          </cell>
          <cell r="C1388" t="str">
            <v>نور الدين</v>
          </cell>
          <cell r="D1388" t="str">
            <v>امل</v>
          </cell>
          <cell r="E1388" t="str">
            <v>س1</v>
          </cell>
        </row>
        <row r="1389">
          <cell r="A1389">
            <v>212802</v>
          </cell>
          <cell r="B1389" t="str">
            <v>محمد الخضري</v>
          </cell>
          <cell r="C1389" t="str">
            <v>فهد</v>
          </cell>
          <cell r="D1389" t="str">
            <v>مياده</v>
          </cell>
          <cell r="E1389" t="str">
            <v>س4ح</v>
          </cell>
        </row>
        <row r="1390">
          <cell r="A1390">
            <v>212803</v>
          </cell>
          <cell r="B1390" t="str">
            <v>محمد الخطيب حمصي</v>
          </cell>
          <cell r="C1390" t="str">
            <v>باسم</v>
          </cell>
          <cell r="D1390" t="str">
            <v>وفاء</v>
          </cell>
          <cell r="E1390" t="str">
            <v>س1</v>
          </cell>
        </row>
        <row r="1391">
          <cell r="A1391">
            <v>212805</v>
          </cell>
          <cell r="B1391" t="str">
            <v>محمد الشيخ</v>
          </cell>
          <cell r="C1391" t="str">
            <v>كمال</v>
          </cell>
          <cell r="D1391" t="str">
            <v>اعتدال</v>
          </cell>
          <cell r="E1391" t="str">
            <v>س3</v>
          </cell>
        </row>
        <row r="1392">
          <cell r="A1392">
            <v>212809</v>
          </cell>
          <cell r="B1392" t="str">
            <v>محمد النفوري</v>
          </cell>
          <cell r="C1392" t="str">
            <v>سمير</v>
          </cell>
          <cell r="D1392" t="str">
            <v>فريال</v>
          </cell>
          <cell r="E1392" t="str">
            <v>س2</v>
          </cell>
        </row>
        <row r="1393">
          <cell r="A1393">
            <v>212811</v>
          </cell>
          <cell r="B1393" t="str">
            <v>محمد انس عجاج</v>
          </cell>
          <cell r="C1393" t="str">
            <v>محمد هشام</v>
          </cell>
          <cell r="D1393" t="str">
            <v>علياء</v>
          </cell>
          <cell r="E1393" t="str">
            <v>س1</v>
          </cell>
        </row>
        <row r="1394">
          <cell r="A1394">
            <v>212814</v>
          </cell>
          <cell r="B1394" t="str">
            <v>محمد اله رشي</v>
          </cell>
          <cell r="C1394" t="str">
            <v>ياسر</v>
          </cell>
          <cell r="D1394" t="str">
            <v>نارين</v>
          </cell>
          <cell r="E1394" t="str">
            <v>س2</v>
          </cell>
        </row>
        <row r="1395">
          <cell r="A1395">
            <v>212815</v>
          </cell>
          <cell r="B1395" t="str">
            <v>محمد بدر كوجان</v>
          </cell>
          <cell r="C1395" t="str">
            <v>محمد خضر</v>
          </cell>
          <cell r="D1395" t="str">
            <v>سها</v>
          </cell>
          <cell r="E1395" t="str">
            <v>س4</v>
          </cell>
        </row>
        <row r="1396">
          <cell r="A1396">
            <v>212818</v>
          </cell>
          <cell r="B1396" t="str">
            <v>محمد بيان</v>
          </cell>
          <cell r="C1396" t="str">
            <v>احمد</v>
          </cell>
          <cell r="D1396" t="str">
            <v>خديجه</v>
          </cell>
          <cell r="E1396" t="str">
            <v>س1</v>
          </cell>
        </row>
        <row r="1397">
          <cell r="A1397">
            <v>212820</v>
          </cell>
          <cell r="B1397" t="str">
            <v>محمد جعفر الصوص</v>
          </cell>
          <cell r="C1397" t="str">
            <v>انور</v>
          </cell>
          <cell r="D1397" t="str">
            <v>رفاه</v>
          </cell>
          <cell r="E1397" t="str">
            <v>س3ح</v>
          </cell>
        </row>
        <row r="1398">
          <cell r="A1398">
            <v>212824</v>
          </cell>
          <cell r="B1398" t="str">
            <v>محمد حسين نظام</v>
          </cell>
          <cell r="C1398" t="str">
            <v>رافت</v>
          </cell>
          <cell r="D1398" t="str">
            <v>مها</v>
          </cell>
          <cell r="E1398" t="str">
            <v>س1</v>
          </cell>
        </row>
        <row r="1399">
          <cell r="A1399">
            <v>212826</v>
          </cell>
          <cell r="B1399" t="str">
            <v>محمد خير الحمزه</v>
          </cell>
          <cell r="C1399" t="str">
            <v>عبد</v>
          </cell>
          <cell r="D1399" t="str">
            <v>فاطمه</v>
          </cell>
          <cell r="E1399" t="str">
            <v>س4</v>
          </cell>
        </row>
        <row r="1400">
          <cell r="A1400">
            <v>212827</v>
          </cell>
          <cell r="B1400" t="str">
            <v>محمد خير ايتوني</v>
          </cell>
          <cell r="C1400" t="str">
            <v>محمد خيري</v>
          </cell>
          <cell r="D1400" t="str">
            <v>غاليه</v>
          </cell>
          <cell r="E1400" t="str">
            <v>س1</v>
          </cell>
        </row>
        <row r="1401">
          <cell r="A1401">
            <v>212828</v>
          </cell>
          <cell r="B1401" t="str">
            <v>محمد رامي نخال</v>
          </cell>
          <cell r="C1401" t="str">
            <v>احمد</v>
          </cell>
          <cell r="D1401" t="str">
            <v>عبير</v>
          </cell>
          <cell r="E1401" t="str">
            <v>س3</v>
          </cell>
        </row>
        <row r="1402">
          <cell r="A1402">
            <v>212829</v>
          </cell>
          <cell r="B1402" t="str">
            <v>محمد رضوان شريفه</v>
          </cell>
          <cell r="C1402" t="str">
            <v>محمد رفات</v>
          </cell>
          <cell r="D1402" t="str">
            <v>منى</v>
          </cell>
          <cell r="E1402" t="str">
            <v>س3</v>
          </cell>
        </row>
        <row r="1403">
          <cell r="A1403">
            <v>212830</v>
          </cell>
          <cell r="B1403" t="str">
            <v>محمد زياد مجذوب</v>
          </cell>
          <cell r="C1403" t="str">
            <v>عرفان</v>
          </cell>
          <cell r="D1403" t="str">
            <v>هيام</v>
          </cell>
          <cell r="E1403" t="str">
            <v>س3</v>
          </cell>
        </row>
        <row r="1404">
          <cell r="A1404">
            <v>212833</v>
          </cell>
          <cell r="B1404" t="str">
            <v>محمد صهيب الصلخدي</v>
          </cell>
          <cell r="C1404" t="str">
            <v>حسان</v>
          </cell>
          <cell r="D1404" t="str">
            <v>هيفاء</v>
          </cell>
          <cell r="E1404" t="str">
            <v>س4</v>
          </cell>
        </row>
        <row r="1405">
          <cell r="A1405">
            <v>212835</v>
          </cell>
          <cell r="B1405" t="str">
            <v>محمد طالب الداغستاني</v>
          </cell>
          <cell r="C1405" t="str">
            <v>باسل</v>
          </cell>
          <cell r="D1405" t="str">
            <v>خديجه</v>
          </cell>
          <cell r="E1405" t="str">
            <v>س2</v>
          </cell>
        </row>
        <row r="1406">
          <cell r="A1406">
            <v>212836</v>
          </cell>
          <cell r="B1406" t="str">
            <v>محمد عاشور</v>
          </cell>
          <cell r="C1406" t="str">
            <v>محمد ناصر</v>
          </cell>
          <cell r="D1406" t="str">
            <v>منى</v>
          </cell>
          <cell r="E1406" t="str">
            <v>س1</v>
          </cell>
        </row>
        <row r="1407">
          <cell r="A1407">
            <v>212838</v>
          </cell>
          <cell r="B1407" t="str">
            <v>محمد عبد العزيز</v>
          </cell>
          <cell r="C1407" t="str">
            <v>حسين</v>
          </cell>
          <cell r="D1407" t="str">
            <v>سحر</v>
          </cell>
          <cell r="E1407" t="str">
            <v>س3</v>
          </cell>
        </row>
        <row r="1408">
          <cell r="A1408">
            <v>212840</v>
          </cell>
          <cell r="B1408" t="str">
            <v>محمد علاء اليلداني</v>
          </cell>
          <cell r="C1408" t="str">
            <v>انور</v>
          </cell>
          <cell r="D1408" t="str">
            <v>بشرى</v>
          </cell>
          <cell r="E1408" t="str">
            <v>س4</v>
          </cell>
        </row>
        <row r="1409">
          <cell r="A1409">
            <v>212841</v>
          </cell>
          <cell r="B1409" t="str">
            <v>محمد علي</v>
          </cell>
          <cell r="C1409" t="str">
            <v>حسن</v>
          </cell>
          <cell r="D1409" t="str">
            <v>فاطمه</v>
          </cell>
          <cell r="E1409" t="str">
            <v>س3</v>
          </cell>
        </row>
        <row r="1410">
          <cell r="A1410">
            <v>212845</v>
          </cell>
          <cell r="B1410" t="str">
            <v>محمد عمار مهايني</v>
          </cell>
          <cell r="C1410" t="str">
            <v>ايمن</v>
          </cell>
          <cell r="D1410" t="str">
            <v>لمه</v>
          </cell>
          <cell r="E1410" t="str">
            <v>س4</v>
          </cell>
        </row>
        <row r="1411">
          <cell r="A1411">
            <v>212846</v>
          </cell>
          <cell r="B1411" t="str">
            <v>محمد غيث الحايك</v>
          </cell>
          <cell r="C1411" t="str">
            <v>باسم</v>
          </cell>
          <cell r="D1411" t="str">
            <v>ندى</v>
          </cell>
          <cell r="E1411" t="str">
            <v>س2</v>
          </cell>
        </row>
        <row r="1412">
          <cell r="A1412">
            <v>212849</v>
          </cell>
          <cell r="B1412" t="str">
            <v>محمد مازن اليبرودي</v>
          </cell>
          <cell r="C1412" t="str">
            <v>مامون</v>
          </cell>
          <cell r="D1412" t="str">
            <v>ابتسام</v>
          </cell>
          <cell r="E1412" t="str">
            <v>س3</v>
          </cell>
        </row>
        <row r="1413">
          <cell r="A1413">
            <v>212852</v>
          </cell>
          <cell r="B1413" t="str">
            <v>محمد مشناتي</v>
          </cell>
          <cell r="C1413" t="str">
            <v>جمال عبد الناصر</v>
          </cell>
          <cell r="D1413" t="str">
            <v>امينه</v>
          </cell>
          <cell r="E1413" t="str">
            <v>س3</v>
          </cell>
        </row>
        <row r="1414">
          <cell r="A1414">
            <v>212853</v>
          </cell>
          <cell r="B1414" t="str">
            <v>محمد منصور</v>
          </cell>
          <cell r="C1414" t="str">
            <v>عبد القادر</v>
          </cell>
          <cell r="D1414" t="str">
            <v>فاطمه</v>
          </cell>
          <cell r="E1414" t="str">
            <v>س4</v>
          </cell>
        </row>
        <row r="1415">
          <cell r="A1415">
            <v>212857</v>
          </cell>
          <cell r="B1415" t="str">
            <v>محمد نصوح الحفار</v>
          </cell>
          <cell r="C1415" t="str">
            <v>محمد</v>
          </cell>
          <cell r="D1415" t="str">
            <v>هبا</v>
          </cell>
          <cell r="E1415" t="str">
            <v>س3</v>
          </cell>
        </row>
        <row r="1416">
          <cell r="A1416">
            <v>212858</v>
          </cell>
          <cell r="B1416" t="str">
            <v>محمد نور السراج</v>
          </cell>
          <cell r="C1416" t="str">
            <v>جمال</v>
          </cell>
          <cell r="D1416" t="str">
            <v>سميره</v>
          </cell>
          <cell r="E1416" t="str">
            <v>س2</v>
          </cell>
        </row>
        <row r="1417">
          <cell r="A1417">
            <v>212860</v>
          </cell>
          <cell r="B1417" t="str">
            <v>محمد وائل يونس</v>
          </cell>
          <cell r="C1417" t="str">
            <v>خالد</v>
          </cell>
          <cell r="D1417" t="str">
            <v>سمر</v>
          </cell>
          <cell r="E1417" t="str">
            <v>س1</v>
          </cell>
        </row>
        <row r="1418">
          <cell r="A1418">
            <v>212861</v>
          </cell>
          <cell r="B1418" t="str">
            <v>محمد وليد اليوسف</v>
          </cell>
          <cell r="C1418" t="str">
            <v>خالد</v>
          </cell>
          <cell r="D1418" t="str">
            <v>وفاء</v>
          </cell>
          <cell r="E1418" t="str">
            <v>س2</v>
          </cell>
        </row>
        <row r="1419">
          <cell r="A1419">
            <v>212862</v>
          </cell>
          <cell r="B1419" t="str">
            <v>محمد وليد فياض</v>
          </cell>
          <cell r="C1419" t="str">
            <v>محمد</v>
          </cell>
          <cell r="D1419" t="str">
            <v>هالا</v>
          </cell>
          <cell r="E1419" t="str">
            <v>س3</v>
          </cell>
        </row>
        <row r="1420">
          <cell r="A1420">
            <v>212863</v>
          </cell>
          <cell r="B1420" t="str">
            <v>محمد ياسر عريضه</v>
          </cell>
          <cell r="C1420" t="str">
            <v>زهير</v>
          </cell>
          <cell r="D1420" t="str">
            <v>مريم</v>
          </cell>
          <cell r="E1420" t="str">
            <v>س1</v>
          </cell>
        </row>
        <row r="1421">
          <cell r="A1421">
            <v>212864</v>
          </cell>
          <cell r="B1421" t="str">
            <v>محمد يامن اسماعيل</v>
          </cell>
          <cell r="C1421" t="str">
            <v>قاسم</v>
          </cell>
          <cell r="D1421" t="str">
            <v>وداد</v>
          </cell>
          <cell r="E1421" t="str">
            <v>س4</v>
          </cell>
        </row>
        <row r="1422">
          <cell r="A1422">
            <v>212865</v>
          </cell>
          <cell r="B1422" t="str">
            <v>محمد يوسف</v>
          </cell>
          <cell r="C1422" t="str">
            <v>احمد</v>
          </cell>
          <cell r="D1422" t="str">
            <v>نعيمه</v>
          </cell>
          <cell r="E1422" t="str">
            <v>س3</v>
          </cell>
        </row>
        <row r="1423">
          <cell r="A1423">
            <v>212870</v>
          </cell>
          <cell r="B1423" t="str">
            <v>محمود زانه</v>
          </cell>
          <cell r="C1423" t="str">
            <v>حسين</v>
          </cell>
          <cell r="D1423" t="str">
            <v>عزيزه</v>
          </cell>
          <cell r="E1423" t="str">
            <v>س1</v>
          </cell>
        </row>
        <row r="1424">
          <cell r="A1424">
            <v>212871</v>
          </cell>
          <cell r="B1424" t="str">
            <v>محمود صوان</v>
          </cell>
          <cell r="C1424" t="str">
            <v>محمد</v>
          </cell>
          <cell r="D1424" t="str">
            <v>امنه</v>
          </cell>
          <cell r="E1424" t="str">
            <v>س1</v>
          </cell>
        </row>
        <row r="1425">
          <cell r="A1425">
            <v>212873</v>
          </cell>
          <cell r="B1425" t="str">
            <v>محمود محمد</v>
          </cell>
          <cell r="C1425" t="str">
            <v>محمد</v>
          </cell>
          <cell r="D1425" t="str">
            <v>فيروز</v>
          </cell>
          <cell r="E1425" t="str">
            <v>س1</v>
          </cell>
        </row>
        <row r="1426">
          <cell r="A1426">
            <v>212875</v>
          </cell>
          <cell r="B1426" t="str">
            <v>محمود معتوق</v>
          </cell>
          <cell r="C1426" t="str">
            <v>احمد</v>
          </cell>
          <cell r="D1426" t="str">
            <v>نجاح</v>
          </cell>
          <cell r="E1426" t="str">
            <v>س3</v>
          </cell>
        </row>
        <row r="1427">
          <cell r="A1427">
            <v>212876</v>
          </cell>
          <cell r="B1427" t="str">
            <v>محي الدين عكاشه</v>
          </cell>
          <cell r="C1427" t="str">
            <v>محمد ماهر</v>
          </cell>
          <cell r="D1427" t="str">
            <v>فاتن</v>
          </cell>
          <cell r="E1427" t="str">
            <v>س1</v>
          </cell>
        </row>
        <row r="1428">
          <cell r="A1428">
            <v>212877</v>
          </cell>
          <cell r="B1428" t="str">
            <v>مديحه كنعان</v>
          </cell>
          <cell r="C1428" t="str">
            <v>ماجد</v>
          </cell>
          <cell r="D1428" t="str">
            <v>سميره</v>
          </cell>
          <cell r="E1428" t="str">
            <v>س1</v>
          </cell>
        </row>
        <row r="1429">
          <cell r="A1429">
            <v>212878</v>
          </cell>
          <cell r="B1429" t="str">
            <v>مرام الطباع</v>
          </cell>
          <cell r="C1429" t="str">
            <v>عماد</v>
          </cell>
          <cell r="D1429" t="str">
            <v>سوسن</v>
          </cell>
          <cell r="E1429" t="str">
            <v>س3</v>
          </cell>
        </row>
        <row r="1430">
          <cell r="A1430">
            <v>212880</v>
          </cell>
          <cell r="B1430" t="str">
            <v>مرح الحامد</v>
          </cell>
          <cell r="C1430" t="str">
            <v>عبد الكريم</v>
          </cell>
          <cell r="D1430" t="str">
            <v>عروبه</v>
          </cell>
          <cell r="E1430" t="str">
            <v>س1</v>
          </cell>
        </row>
        <row r="1431">
          <cell r="A1431">
            <v>212881</v>
          </cell>
          <cell r="B1431" t="str">
            <v>مرح الشاهين</v>
          </cell>
          <cell r="C1431" t="str">
            <v>نضال</v>
          </cell>
          <cell r="D1431" t="str">
            <v>بثينه</v>
          </cell>
          <cell r="E1431" t="str">
            <v>س4ح</v>
          </cell>
        </row>
        <row r="1432">
          <cell r="A1432">
            <v>212882</v>
          </cell>
          <cell r="B1432" t="str">
            <v>مرح خليل</v>
          </cell>
          <cell r="C1432" t="str">
            <v>هيثم</v>
          </cell>
          <cell r="D1432" t="str">
            <v>غيداء</v>
          </cell>
          <cell r="E1432" t="str">
            <v>س4ح</v>
          </cell>
        </row>
        <row r="1433">
          <cell r="A1433">
            <v>212883</v>
          </cell>
          <cell r="B1433" t="str">
            <v>مرح رحال</v>
          </cell>
          <cell r="C1433" t="str">
            <v>عبد الحميد</v>
          </cell>
          <cell r="D1433" t="str">
            <v>ملك</v>
          </cell>
          <cell r="E1433" t="str">
            <v>س3</v>
          </cell>
        </row>
        <row r="1434">
          <cell r="A1434">
            <v>212884</v>
          </cell>
          <cell r="B1434" t="str">
            <v>مرح عمران</v>
          </cell>
          <cell r="C1434" t="str">
            <v>سليم</v>
          </cell>
          <cell r="D1434" t="str">
            <v>احلام</v>
          </cell>
          <cell r="E1434" t="str">
            <v>س3</v>
          </cell>
        </row>
        <row r="1435">
          <cell r="A1435">
            <v>212885</v>
          </cell>
          <cell r="B1435" t="str">
            <v>مروه ذياب</v>
          </cell>
          <cell r="C1435" t="str">
            <v>يوسف</v>
          </cell>
          <cell r="D1435" t="str">
            <v>صفاء</v>
          </cell>
          <cell r="E1435" t="str">
            <v>س3</v>
          </cell>
        </row>
        <row r="1436">
          <cell r="A1436">
            <v>212887</v>
          </cell>
          <cell r="B1436" t="str">
            <v>مريانا علي</v>
          </cell>
          <cell r="C1436" t="str">
            <v>علي</v>
          </cell>
          <cell r="D1436" t="str">
            <v>منيره</v>
          </cell>
          <cell r="E1436" t="str">
            <v>س3</v>
          </cell>
        </row>
        <row r="1437">
          <cell r="A1437">
            <v>212888</v>
          </cell>
          <cell r="B1437" t="str">
            <v>مريم المحمد المعقوري</v>
          </cell>
          <cell r="C1437" t="str">
            <v>عز الدين</v>
          </cell>
          <cell r="D1437" t="str">
            <v>امينه</v>
          </cell>
          <cell r="E1437" t="str">
            <v>س3</v>
          </cell>
        </row>
        <row r="1438">
          <cell r="A1438">
            <v>212890</v>
          </cell>
          <cell r="B1438" t="str">
            <v>مريم سعيد</v>
          </cell>
          <cell r="C1438" t="str">
            <v>كمال</v>
          </cell>
          <cell r="D1438" t="str">
            <v>اميره</v>
          </cell>
          <cell r="E1438" t="str">
            <v>س3</v>
          </cell>
        </row>
        <row r="1439">
          <cell r="A1439">
            <v>212895</v>
          </cell>
          <cell r="B1439" t="str">
            <v>ملاذ بدر</v>
          </cell>
          <cell r="C1439" t="str">
            <v>محمود</v>
          </cell>
          <cell r="D1439" t="str">
            <v>فاتن</v>
          </cell>
          <cell r="E1439" t="str">
            <v>س4</v>
          </cell>
        </row>
        <row r="1440">
          <cell r="A1440">
            <v>212896</v>
          </cell>
          <cell r="B1440" t="str">
            <v>ملاذ سليمان</v>
          </cell>
          <cell r="C1440" t="str">
            <v>رامز</v>
          </cell>
          <cell r="D1440" t="str">
            <v>نوال</v>
          </cell>
          <cell r="E1440" t="str">
            <v>س4ح</v>
          </cell>
        </row>
        <row r="1441">
          <cell r="A1441">
            <v>212897</v>
          </cell>
          <cell r="B1441" t="str">
            <v>منال علي</v>
          </cell>
          <cell r="C1441" t="str">
            <v>صالح</v>
          </cell>
          <cell r="D1441" t="str">
            <v>تماثيل</v>
          </cell>
          <cell r="E1441" t="str">
            <v>س2</v>
          </cell>
        </row>
        <row r="1442">
          <cell r="A1442">
            <v>212898</v>
          </cell>
          <cell r="B1442" t="str">
            <v>منتهى الكيلاني</v>
          </cell>
          <cell r="C1442" t="str">
            <v>عبد المولى</v>
          </cell>
          <cell r="D1442" t="str">
            <v>ميمونه</v>
          </cell>
          <cell r="E1442" t="str">
            <v>س2</v>
          </cell>
        </row>
        <row r="1443">
          <cell r="A1443">
            <v>212900</v>
          </cell>
          <cell r="B1443" t="str">
            <v>منهل حسن</v>
          </cell>
          <cell r="C1443" t="str">
            <v>عقل</v>
          </cell>
          <cell r="D1443" t="str">
            <v>رقيه</v>
          </cell>
          <cell r="E1443" t="str">
            <v>س1</v>
          </cell>
        </row>
        <row r="1444">
          <cell r="A1444">
            <v>212902</v>
          </cell>
          <cell r="B1444" t="str">
            <v>منى الشهاب</v>
          </cell>
          <cell r="C1444" t="str">
            <v>احمد</v>
          </cell>
          <cell r="D1444" t="str">
            <v>شيراز</v>
          </cell>
          <cell r="E1444" t="str">
            <v>س1</v>
          </cell>
        </row>
        <row r="1445">
          <cell r="A1445">
            <v>212905</v>
          </cell>
          <cell r="B1445" t="str">
            <v>منى مزهر</v>
          </cell>
          <cell r="C1445" t="str">
            <v>فواز</v>
          </cell>
          <cell r="D1445" t="str">
            <v>نوال</v>
          </cell>
          <cell r="E1445" t="str">
            <v>س2</v>
          </cell>
        </row>
        <row r="1446">
          <cell r="A1446">
            <v>212906</v>
          </cell>
          <cell r="B1446" t="str">
            <v>منيره الحلبي</v>
          </cell>
          <cell r="C1446" t="str">
            <v>بيان</v>
          </cell>
          <cell r="D1446" t="str">
            <v>الطاف</v>
          </cell>
          <cell r="E1446" t="str">
            <v>س2</v>
          </cell>
        </row>
        <row r="1447">
          <cell r="A1447">
            <v>212908</v>
          </cell>
          <cell r="B1447" t="str">
            <v>مها الدبس</v>
          </cell>
          <cell r="C1447" t="str">
            <v>سليم</v>
          </cell>
          <cell r="D1447" t="str">
            <v>فهميه</v>
          </cell>
          <cell r="E1447" t="str">
            <v>س2</v>
          </cell>
        </row>
        <row r="1448">
          <cell r="A1448">
            <v>212910</v>
          </cell>
          <cell r="B1448" t="str">
            <v>مهاب المصري</v>
          </cell>
          <cell r="C1448" t="str">
            <v>فايز</v>
          </cell>
          <cell r="D1448" t="str">
            <v>امان</v>
          </cell>
          <cell r="E1448" t="str">
            <v>س1</v>
          </cell>
        </row>
        <row r="1449">
          <cell r="A1449">
            <v>212911</v>
          </cell>
          <cell r="B1449" t="str">
            <v>مهدي عبد الصمد</v>
          </cell>
          <cell r="C1449" t="str">
            <v>داود</v>
          </cell>
          <cell r="D1449" t="str">
            <v>زينه</v>
          </cell>
          <cell r="E1449" t="str">
            <v>س2</v>
          </cell>
        </row>
        <row r="1450">
          <cell r="A1450">
            <v>212912</v>
          </cell>
          <cell r="B1450" t="str">
            <v>مهدي فياض</v>
          </cell>
          <cell r="C1450" t="str">
            <v>فؤاد</v>
          </cell>
          <cell r="D1450" t="str">
            <v>سناء</v>
          </cell>
          <cell r="E1450" t="str">
            <v>س2</v>
          </cell>
        </row>
        <row r="1451">
          <cell r="A1451">
            <v>212913</v>
          </cell>
          <cell r="B1451" t="str">
            <v>مهند ابو علي</v>
          </cell>
          <cell r="C1451" t="str">
            <v>سمير</v>
          </cell>
          <cell r="D1451" t="str">
            <v>رانيا</v>
          </cell>
          <cell r="E1451" t="str">
            <v>س2</v>
          </cell>
        </row>
        <row r="1452">
          <cell r="A1452">
            <v>212915</v>
          </cell>
          <cell r="B1452" t="str">
            <v>مهند عريشه</v>
          </cell>
          <cell r="C1452" t="str">
            <v>عدنان</v>
          </cell>
          <cell r="D1452" t="str">
            <v>هاديه</v>
          </cell>
          <cell r="E1452" t="str">
            <v>س2</v>
          </cell>
        </row>
        <row r="1453">
          <cell r="A1453">
            <v>212916</v>
          </cell>
          <cell r="B1453" t="str">
            <v>مهند كعدان الشالاتي</v>
          </cell>
          <cell r="C1453" t="str">
            <v>محمد فواز</v>
          </cell>
          <cell r="D1453" t="str">
            <v>ناديا</v>
          </cell>
          <cell r="E1453" t="str">
            <v>س1</v>
          </cell>
        </row>
        <row r="1454">
          <cell r="A1454">
            <v>212918</v>
          </cell>
          <cell r="B1454" t="str">
            <v>موج النجم</v>
          </cell>
          <cell r="C1454" t="str">
            <v>يوسف</v>
          </cell>
          <cell r="D1454" t="str">
            <v>وحيدا</v>
          </cell>
          <cell r="E1454" t="str">
            <v>س1</v>
          </cell>
        </row>
        <row r="1455">
          <cell r="A1455">
            <v>212920</v>
          </cell>
          <cell r="B1455" t="str">
            <v>مؤمنة المسوتي</v>
          </cell>
          <cell r="C1455" t="str">
            <v>تيسير</v>
          </cell>
          <cell r="D1455" t="str">
            <v>حليمة</v>
          </cell>
          <cell r="E1455" t="str">
            <v>س1</v>
          </cell>
        </row>
        <row r="1456">
          <cell r="A1456">
            <v>212923</v>
          </cell>
          <cell r="B1456" t="str">
            <v>مي بيطار</v>
          </cell>
          <cell r="C1456" t="str">
            <v>ميشيل</v>
          </cell>
          <cell r="D1456" t="str">
            <v>كريمه</v>
          </cell>
          <cell r="E1456" t="str">
            <v>س3ح</v>
          </cell>
        </row>
        <row r="1457">
          <cell r="A1457">
            <v>212924</v>
          </cell>
          <cell r="B1457" t="str">
            <v>مي جمعه</v>
          </cell>
          <cell r="C1457" t="str">
            <v>جمال</v>
          </cell>
          <cell r="D1457" t="str">
            <v>مريم</v>
          </cell>
          <cell r="E1457" t="str">
            <v>س1</v>
          </cell>
        </row>
        <row r="1458">
          <cell r="A1458">
            <v>212925</v>
          </cell>
          <cell r="B1458" t="str">
            <v>مي شاهين</v>
          </cell>
          <cell r="C1458" t="str">
            <v>كاسر</v>
          </cell>
          <cell r="D1458" t="str">
            <v>ميليا</v>
          </cell>
          <cell r="E1458" t="str">
            <v>س4</v>
          </cell>
        </row>
        <row r="1459">
          <cell r="A1459">
            <v>212927</v>
          </cell>
          <cell r="B1459" t="str">
            <v>ميرا نوفل</v>
          </cell>
          <cell r="C1459" t="str">
            <v>توفيق</v>
          </cell>
          <cell r="D1459" t="str">
            <v>عنايه</v>
          </cell>
          <cell r="E1459" t="str">
            <v>س3</v>
          </cell>
        </row>
        <row r="1460">
          <cell r="A1460">
            <v>212928</v>
          </cell>
          <cell r="B1460" t="str">
            <v>ميرفانا بوظان</v>
          </cell>
          <cell r="C1460" t="str">
            <v>حسام</v>
          </cell>
          <cell r="D1460" t="str">
            <v>تمارا</v>
          </cell>
          <cell r="E1460" t="str">
            <v>س4</v>
          </cell>
        </row>
        <row r="1461">
          <cell r="A1461">
            <v>212929</v>
          </cell>
          <cell r="B1461" t="str">
            <v>ميرنا الناقولا</v>
          </cell>
          <cell r="C1461" t="str">
            <v>فواز</v>
          </cell>
          <cell r="D1461" t="str">
            <v>منى</v>
          </cell>
          <cell r="E1461" t="str">
            <v>س1</v>
          </cell>
        </row>
        <row r="1462">
          <cell r="A1462">
            <v>212930</v>
          </cell>
          <cell r="B1462" t="str">
            <v>ميرهان حليمه</v>
          </cell>
          <cell r="C1462" t="str">
            <v>عماد</v>
          </cell>
          <cell r="D1462" t="str">
            <v>اميمه</v>
          </cell>
          <cell r="E1462" t="str">
            <v>س1</v>
          </cell>
        </row>
        <row r="1463">
          <cell r="A1463">
            <v>212931</v>
          </cell>
          <cell r="B1463" t="str">
            <v>ميس ابو خير</v>
          </cell>
          <cell r="C1463" t="str">
            <v>صقر</v>
          </cell>
          <cell r="D1463" t="str">
            <v>اميره</v>
          </cell>
          <cell r="E1463" t="str">
            <v>س2</v>
          </cell>
        </row>
        <row r="1464">
          <cell r="A1464">
            <v>212932</v>
          </cell>
          <cell r="B1464" t="str">
            <v>ميس محمود</v>
          </cell>
          <cell r="C1464" t="str">
            <v>عبد المجيد</v>
          </cell>
          <cell r="D1464" t="str">
            <v>اميره</v>
          </cell>
          <cell r="E1464" t="str">
            <v>س1</v>
          </cell>
        </row>
        <row r="1465">
          <cell r="A1465">
            <v>212934</v>
          </cell>
          <cell r="B1465" t="str">
            <v>ميسم النقار</v>
          </cell>
          <cell r="C1465" t="str">
            <v>مهيب</v>
          </cell>
          <cell r="D1465" t="str">
            <v>ميرفت</v>
          </cell>
          <cell r="E1465" t="str">
            <v>س2</v>
          </cell>
        </row>
        <row r="1466">
          <cell r="A1466">
            <v>212935</v>
          </cell>
          <cell r="B1466" t="str">
            <v>ميشلين الخوري</v>
          </cell>
          <cell r="C1466" t="str">
            <v>امين</v>
          </cell>
          <cell r="D1466" t="str">
            <v>سعاد</v>
          </cell>
          <cell r="E1466" t="str">
            <v>س4</v>
          </cell>
        </row>
        <row r="1467">
          <cell r="A1467">
            <v>212937</v>
          </cell>
          <cell r="B1467" t="str">
            <v>ميمار علي</v>
          </cell>
          <cell r="C1467" t="str">
            <v>ناصيف</v>
          </cell>
          <cell r="D1467" t="str">
            <v>امال</v>
          </cell>
          <cell r="E1467" t="str">
            <v>س3</v>
          </cell>
        </row>
        <row r="1468">
          <cell r="A1468">
            <v>212938</v>
          </cell>
          <cell r="B1468" t="str">
            <v>ميناس النزال</v>
          </cell>
          <cell r="C1468" t="str">
            <v>فايز</v>
          </cell>
          <cell r="D1468" t="str">
            <v>زينب</v>
          </cell>
          <cell r="E1468" t="str">
            <v>س3</v>
          </cell>
        </row>
        <row r="1469">
          <cell r="A1469">
            <v>212941</v>
          </cell>
          <cell r="B1469" t="str">
            <v>ناريمان السالم</v>
          </cell>
          <cell r="C1469" t="str">
            <v>رضا</v>
          </cell>
          <cell r="D1469" t="str">
            <v>سعاد</v>
          </cell>
          <cell r="E1469" t="str">
            <v>س1</v>
          </cell>
        </row>
        <row r="1470">
          <cell r="A1470">
            <v>212943</v>
          </cell>
          <cell r="B1470" t="str">
            <v>ناريمان المهنا</v>
          </cell>
          <cell r="C1470" t="str">
            <v>نذير</v>
          </cell>
          <cell r="D1470" t="str">
            <v>انفصال</v>
          </cell>
          <cell r="E1470" t="str">
            <v>س1</v>
          </cell>
        </row>
        <row r="1471">
          <cell r="A1471">
            <v>212944</v>
          </cell>
          <cell r="B1471" t="str">
            <v>نازك الشامي</v>
          </cell>
          <cell r="C1471" t="str">
            <v>محمد جمال</v>
          </cell>
          <cell r="D1471" t="str">
            <v>ندى</v>
          </cell>
          <cell r="E1471" t="str">
            <v>س4</v>
          </cell>
        </row>
        <row r="1472">
          <cell r="A1472">
            <v>212946</v>
          </cell>
          <cell r="B1472" t="str">
            <v>ناهده ابرش</v>
          </cell>
          <cell r="C1472" t="str">
            <v>عبده</v>
          </cell>
          <cell r="D1472" t="str">
            <v>نجاح</v>
          </cell>
          <cell r="E1472" t="str">
            <v>س3</v>
          </cell>
        </row>
        <row r="1473">
          <cell r="A1473">
            <v>212948</v>
          </cell>
          <cell r="B1473" t="str">
            <v>نبراس العبيد الذيب</v>
          </cell>
          <cell r="C1473" t="str">
            <v>طريف</v>
          </cell>
          <cell r="D1473" t="str">
            <v>عبير</v>
          </cell>
          <cell r="E1473" t="str">
            <v>س3</v>
          </cell>
        </row>
        <row r="1474">
          <cell r="A1474">
            <v>212952</v>
          </cell>
          <cell r="B1474" t="str">
            <v>نتالي صبيح</v>
          </cell>
          <cell r="C1474" t="str">
            <v>سمير</v>
          </cell>
          <cell r="D1474" t="str">
            <v>سناء</v>
          </cell>
          <cell r="E1474" t="str">
            <v>س3</v>
          </cell>
        </row>
        <row r="1475">
          <cell r="A1475">
            <v>212953</v>
          </cell>
          <cell r="B1475" t="str">
            <v>نتالي قعقع</v>
          </cell>
          <cell r="C1475" t="str">
            <v>صلاح الدين</v>
          </cell>
          <cell r="D1475" t="str">
            <v>ايفا</v>
          </cell>
          <cell r="E1475" t="str">
            <v>س3</v>
          </cell>
        </row>
        <row r="1476">
          <cell r="A1476">
            <v>212954</v>
          </cell>
          <cell r="B1476" t="str">
            <v>نتلي الياس</v>
          </cell>
          <cell r="C1476" t="str">
            <v>جان</v>
          </cell>
          <cell r="D1476" t="str">
            <v>هناء</v>
          </cell>
          <cell r="E1476" t="str">
            <v>س1</v>
          </cell>
        </row>
        <row r="1477">
          <cell r="A1477">
            <v>212955</v>
          </cell>
          <cell r="B1477" t="str">
            <v>نجاح الشلح</v>
          </cell>
          <cell r="C1477" t="str">
            <v>محمد طلال</v>
          </cell>
          <cell r="D1477" t="str">
            <v>هيام</v>
          </cell>
          <cell r="E1477" t="str">
            <v>س4</v>
          </cell>
        </row>
        <row r="1478">
          <cell r="A1478">
            <v>212956</v>
          </cell>
          <cell r="B1478" t="str">
            <v>نجود حسين</v>
          </cell>
          <cell r="C1478" t="str">
            <v>محفوض</v>
          </cell>
          <cell r="D1478" t="str">
            <v>رشيده</v>
          </cell>
          <cell r="E1478" t="str">
            <v>س2</v>
          </cell>
        </row>
        <row r="1479">
          <cell r="A1479">
            <v>212961</v>
          </cell>
          <cell r="B1479" t="str">
            <v>نسرين الخوام</v>
          </cell>
          <cell r="C1479" t="str">
            <v>جمال</v>
          </cell>
          <cell r="D1479" t="str">
            <v>هدايه</v>
          </cell>
          <cell r="E1479" t="str">
            <v>س4ح</v>
          </cell>
        </row>
        <row r="1480">
          <cell r="A1480">
            <v>212962</v>
          </cell>
          <cell r="B1480" t="str">
            <v>نسرين الفرخ</v>
          </cell>
          <cell r="C1480" t="str">
            <v>محمد</v>
          </cell>
          <cell r="D1480" t="str">
            <v>فاطمه</v>
          </cell>
          <cell r="E1480" t="str">
            <v>س3ح</v>
          </cell>
        </row>
        <row r="1481">
          <cell r="A1481">
            <v>212965</v>
          </cell>
          <cell r="B1481" t="str">
            <v>نسرين كلحو</v>
          </cell>
          <cell r="C1481" t="str">
            <v>ايمن</v>
          </cell>
          <cell r="D1481" t="str">
            <v>اميره</v>
          </cell>
          <cell r="E1481" t="str">
            <v>س2</v>
          </cell>
        </row>
        <row r="1482">
          <cell r="A1482">
            <v>212967</v>
          </cell>
          <cell r="B1482" t="str">
            <v>نضال راضي</v>
          </cell>
          <cell r="C1482" t="str">
            <v>حسن</v>
          </cell>
          <cell r="D1482" t="str">
            <v>دلال</v>
          </cell>
          <cell r="E1482" t="str">
            <v>س1</v>
          </cell>
        </row>
        <row r="1483">
          <cell r="A1483">
            <v>212969</v>
          </cell>
          <cell r="B1483" t="str">
            <v>نغم السماره</v>
          </cell>
          <cell r="C1483" t="str">
            <v>بهجت</v>
          </cell>
          <cell r="D1483" t="str">
            <v>دلال</v>
          </cell>
          <cell r="E1483" t="str">
            <v>س1</v>
          </cell>
        </row>
        <row r="1484">
          <cell r="A1484">
            <v>212971</v>
          </cell>
          <cell r="B1484" t="str">
            <v>نغم عليا</v>
          </cell>
          <cell r="C1484" t="str">
            <v>شحيده</v>
          </cell>
          <cell r="D1484" t="str">
            <v>انيسه</v>
          </cell>
          <cell r="E1484" t="str">
            <v>س4</v>
          </cell>
        </row>
        <row r="1485">
          <cell r="A1485">
            <v>212972</v>
          </cell>
          <cell r="B1485" t="str">
            <v>نغم قعدان</v>
          </cell>
          <cell r="C1485" t="str">
            <v>محمد خير</v>
          </cell>
          <cell r="D1485" t="str">
            <v>ندى</v>
          </cell>
          <cell r="E1485" t="str">
            <v>س3</v>
          </cell>
        </row>
        <row r="1486">
          <cell r="A1486">
            <v>212976</v>
          </cell>
          <cell r="B1486" t="str">
            <v>نوار يونس</v>
          </cell>
          <cell r="C1486" t="str">
            <v>ناصر</v>
          </cell>
          <cell r="D1486" t="str">
            <v>مياده</v>
          </cell>
          <cell r="E1486" t="str">
            <v>س2</v>
          </cell>
        </row>
        <row r="1487">
          <cell r="A1487">
            <v>212977</v>
          </cell>
          <cell r="B1487" t="str">
            <v>نور الخيمي</v>
          </cell>
          <cell r="C1487" t="str">
            <v>غسان</v>
          </cell>
          <cell r="D1487" t="str">
            <v>نوال</v>
          </cell>
          <cell r="E1487" t="str">
            <v>س3</v>
          </cell>
        </row>
        <row r="1488">
          <cell r="A1488">
            <v>212978</v>
          </cell>
          <cell r="B1488" t="str">
            <v>نور الديري</v>
          </cell>
          <cell r="C1488" t="str">
            <v>فائز</v>
          </cell>
          <cell r="D1488" t="str">
            <v>ساره</v>
          </cell>
          <cell r="E1488" t="str">
            <v>س4ح</v>
          </cell>
        </row>
        <row r="1489">
          <cell r="A1489">
            <v>212980</v>
          </cell>
          <cell r="B1489" t="str">
            <v>نور السيد</v>
          </cell>
          <cell r="C1489" t="str">
            <v>نزار</v>
          </cell>
          <cell r="D1489" t="str">
            <v>جهينه</v>
          </cell>
          <cell r="E1489" t="str">
            <v>س3</v>
          </cell>
        </row>
        <row r="1490">
          <cell r="A1490">
            <v>212981</v>
          </cell>
          <cell r="B1490" t="str">
            <v>نور العيطه</v>
          </cell>
          <cell r="C1490" t="str">
            <v>نذير</v>
          </cell>
          <cell r="D1490" t="str">
            <v>فلك</v>
          </cell>
          <cell r="E1490" t="str">
            <v>س4ح</v>
          </cell>
        </row>
        <row r="1491">
          <cell r="A1491">
            <v>212983</v>
          </cell>
          <cell r="B1491" t="str">
            <v>نور النوري</v>
          </cell>
          <cell r="C1491" t="str">
            <v>محمد</v>
          </cell>
          <cell r="D1491" t="str">
            <v>مفيده</v>
          </cell>
          <cell r="E1491" t="str">
            <v>س3</v>
          </cell>
        </row>
        <row r="1492">
          <cell r="A1492">
            <v>212986</v>
          </cell>
          <cell r="B1492" t="str">
            <v>نور حسن</v>
          </cell>
          <cell r="C1492" t="str">
            <v>عبد الرحيم</v>
          </cell>
          <cell r="D1492" t="str">
            <v>ميساء</v>
          </cell>
          <cell r="E1492" t="str">
            <v>س2</v>
          </cell>
        </row>
        <row r="1493">
          <cell r="A1493">
            <v>212988</v>
          </cell>
          <cell r="B1493" t="str">
            <v>نور عبد الله</v>
          </cell>
          <cell r="C1493" t="str">
            <v>ابراهيم</v>
          </cell>
          <cell r="D1493" t="str">
            <v>سمر</v>
          </cell>
          <cell r="E1493" t="str">
            <v>س4ح</v>
          </cell>
        </row>
        <row r="1494">
          <cell r="A1494">
            <v>212989</v>
          </cell>
          <cell r="B1494" t="str">
            <v>نور عقيل</v>
          </cell>
          <cell r="C1494" t="str">
            <v>محمد شوقي</v>
          </cell>
          <cell r="D1494" t="str">
            <v>ميساء</v>
          </cell>
          <cell r="E1494" t="str">
            <v>س3</v>
          </cell>
        </row>
        <row r="1495">
          <cell r="A1495">
            <v>212991</v>
          </cell>
          <cell r="B1495" t="str">
            <v>نور مونس رضوان</v>
          </cell>
          <cell r="C1495" t="str">
            <v>وسيم</v>
          </cell>
          <cell r="D1495" t="str">
            <v>ريما</v>
          </cell>
          <cell r="E1495" t="str">
            <v>س4</v>
          </cell>
        </row>
        <row r="1496">
          <cell r="A1496">
            <v>212992</v>
          </cell>
          <cell r="B1496" t="str">
            <v>نورا الاعور</v>
          </cell>
          <cell r="C1496" t="str">
            <v>نايف</v>
          </cell>
          <cell r="D1496" t="str">
            <v>امريه</v>
          </cell>
          <cell r="E1496" t="str">
            <v>س2</v>
          </cell>
        </row>
        <row r="1497">
          <cell r="A1497">
            <v>212993</v>
          </cell>
          <cell r="B1497" t="str">
            <v>نورا المصطفى</v>
          </cell>
          <cell r="C1497" t="str">
            <v>عناد</v>
          </cell>
          <cell r="D1497" t="str">
            <v>حوريه</v>
          </cell>
          <cell r="E1497" t="str">
            <v>س3</v>
          </cell>
        </row>
        <row r="1498">
          <cell r="A1498">
            <v>212994</v>
          </cell>
          <cell r="B1498" t="str">
            <v>نورا حبابه</v>
          </cell>
          <cell r="C1498" t="str">
            <v>يحيى</v>
          </cell>
          <cell r="D1498" t="str">
            <v>بلكان</v>
          </cell>
          <cell r="E1498" t="str">
            <v>س4</v>
          </cell>
        </row>
        <row r="1499">
          <cell r="A1499">
            <v>212997</v>
          </cell>
          <cell r="B1499" t="str">
            <v>نورا عجميه</v>
          </cell>
          <cell r="C1499" t="str">
            <v>احمد</v>
          </cell>
          <cell r="D1499" t="str">
            <v>سناء</v>
          </cell>
          <cell r="E1499" t="str">
            <v>س3</v>
          </cell>
        </row>
        <row r="1500">
          <cell r="A1500">
            <v>212998</v>
          </cell>
          <cell r="B1500" t="str">
            <v>نورشان الطواح</v>
          </cell>
          <cell r="C1500" t="str">
            <v>علي</v>
          </cell>
          <cell r="D1500" t="str">
            <v>كوكب</v>
          </cell>
          <cell r="E1500" t="str">
            <v>س2</v>
          </cell>
        </row>
        <row r="1501">
          <cell r="A1501">
            <v>213000</v>
          </cell>
          <cell r="B1501" t="str">
            <v>نوره المحمد</v>
          </cell>
          <cell r="C1501" t="str">
            <v>حسن</v>
          </cell>
          <cell r="D1501" t="str">
            <v>وفاء</v>
          </cell>
          <cell r="E1501" t="str">
            <v>س2</v>
          </cell>
        </row>
        <row r="1502">
          <cell r="A1502">
            <v>213001</v>
          </cell>
          <cell r="B1502" t="str">
            <v>نورهان حبورشيد</v>
          </cell>
          <cell r="C1502" t="str">
            <v>فريد</v>
          </cell>
          <cell r="D1502" t="str">
            <v>غيداء</v>
          </cell>
          <cell r="E1502" t="str">
            <v>س4ح</v>
          </cell>
        </row>
        <row r="1503">
          <cell r="A1503">
            <v>213002</v>
          </cell>
          <cell r="B1503" t="str">
            <v>نيروز النقيز</v>
          </cell>
          <cell r="C1503" t="str">
            <v>موسى</v>
          </cell>
          <cell r="D1503" t="str">
            <v>لينا العبد هويمل</v>
          </cell>
          <cell r="E1503" t="str">
            <v>س1</v>
          </cell>
        </row>
        <row r="1504">
          <cell r="A1504">
            <v>213003</v>
          </cell>
          <cell r="B1504" t="str">
            <v>هادي حلاق</v>
          </cell>
          <cell r="C1504" t="str">
            <v>قاسم</v>
          </cell>
          <cell r="D1504" t="str">
            <v>كوكب</v>
          </cell>
          <cell r="E1504" t="str">
            <v>س3</v>
          </cell>
        </row>
        <row r="1505">
          <cell r="A1505">
            <v>213008</v>
          </cell>
          <cell r="B1505" t="str">
            <v>هبه الله حبيب</v>
          </cell>
          <cell r="C1505" t="str">
            <v>طلعت</v>
          </cell>
          <cell r="D1505" t="str">
            <v>زهريه</v>
          </cell>
          <cell r="E1505" t="str">
            <v>س3</v>
          </cell>
        </row>
        <row r="1506">
          <cell r="A1506">
            <v>213009</v>
          </cell>
          <cell r="B1506" t="str">
            <v>هبه جميل</v>
          </cell>
          <cell r="C1506" t="str">
            <v>عماد</v>
          </cell>
          <cell r="D1506" t="str">
            <v>نبيها</v>
          </cell>
          <cell r="E1506" t="str">
            <v>س3</v>
          </cell>
        </row>
        <row r="1507">
          <cell r="A1507">
            <v>213011</v>
          </cell>
          <cell r="B1507" t="str">
            <v>هبه الابراهيم</v>
          </cell>
          <cell r="C1507" t="str">
            <v>نور الدين</v>
          </cell>
          <cell r="D1507" t="str">
            <v>فائزه</v>
          </cell>
          <cell r="E1507" t="str">
            <v>س2</v>
          </cell>
        </row>
        <row r="1508">
          <cell r="A1508">
            <v>213012</v>
          </cell>
          <cell r="B1508" t="str">
            <v>هبه الباشا</v>
          </cell>
          <cell r="C1508" t="str">
            <v>رفيق</v>
          </cell>
          <cell r="D1508" t="str">
            <v>منار</v>
          </cell>
          <cell r="E1508" t="str">
            <v>س4ح</v>
          </cell>
        </row>
        <row r="1509">
          <cell r="A1509">
            <v>213013</v>
          </cell>
          <cell r="B1509" t="str">
            <v>هبه البربري</v>
          </cell>
          <cell r="C1509" t="str">
            <v>فوزي</v>
          </cell>
          <cell r="D1509" t="str">
            <v>وفاء</v>
          </cell>
          <cell r="E1509" t="str">
            <v>س3</v>
          </cell>
        </row>
        <row r="1510">
          <cell r="A1510">
            <v>213014</v>
          </cell>
          <cell r="B1510" t="str">
            <v>هبه العلبي</v>
          </cell>
          <cell r="C1510" t="str">
            <v>هشام</v>
          </cell>
          <cell r="D1510" t="str">
            <v>ندى</v>
          </cell>
          <cell r="E1510" t="str">
            <v>س4</v>
          </cell>
        </row>
        <row r="1511">
          <cell r="A1511">
            <v>213016</v>
          </cell>
          <cell r="B1511" t="str">
            <v>هبه الكرم</v>
          </cell>
          <cell r="C1511" t="str">
            <v>سليمان</v>
          </cell>
          <cell r="D1511" t="str">
            <v>سميره</v>
          </cell>
          <cell r="E1511" t="str">
            <v>س4</v>
          </cell>
        </row>
        <row r="1512">
          <cell r="A1512">
            <v>213018</v>
          </cell>
          <cell r="B1512" t="str">
            <v>هبه الملاح</v>
          </cell>
          <cell r="C1512" t="str">
            <v>ماهر</v>
          </cell>
          <cell r="D1512" t="str">
            <v>نبيله</v>
          </cell>
          <cell r="E1512" t="str">
            <v>س4</v>
          </cell>
        </row>
        <row r="1513">
          <cell r="A1513">
            <v>213023</v>
          </cell>
          <cell r="B1513" t="str">
            <v>هديل البرجس</v>
          </cell>
          <cell r="C1513" t="str">
            <v>مهيدي</v>
          </cell>
          <cell r="D1513" t="str">
            <v>سهام</v>
          </cell>
          <cell r="E1513" t="str">
            <v>س4</v>
          </cell>
        </row>
        <row r="1514">
          <cell r="A1514">
            <v>213024</v>
          </cell>
          <cell r="B1514" t="str">
            <v>هديل باره</v>
          </cell>
          <cell r="C1514" t="str">
            <v>نادر</v>
          </cell>
          <cell r="D1514" t="str">
            <v>ريتا</v>
          </cell>
          <cell r="E1514" t="str">
            <v>س2</v>
          </cell>
        </row>
        <row r="1515">
          <cell r="A1515">
            <v>213025</v>
          </cell>
          <cell r="B1515" t="str">
            <v>هديل بحصاص</v>
          </cell>
          <cell r="C1515" t="str">
            <v>وليد</v>
          </cell>
          <cell r="D1515" t="str">
            <v>امال</v>
          </cell>
          <cell r="E1515" t="str">
            <v>س4ح</v>
          </cell>
        </row>
        <row r="1516">
          <cell r="A1516">
            <v>213027</v>
          </cell>
          <cell r="B1516" t="str">
            <v>هديل مزهر</v>
          </cell>
          <cell r="C1516" t="str">
            <v>ناصر</v>
          </cell>
          <cell r="D1516" t="str">
            <v>حنان</v>
          </cell>
          <cell r="E1516" t="str">
            <v>س3</v>
          </cell>
        </row>
        <row r="1517">
          <cell r="A1517">
            <v>213030</v>
          </cell>
          <cell r="B1517" t="str">
            <v>هزار سليمان</v>
          </cell>
          <cell r="C1517" t="str">
            <v>محمد</v>
          </cell>
          <cell r="D1517" t="str">
            <v>وسيمه</v>
          </cell>
          <cell r="E1517" t="str">
            <v>س2</v>
          </cell>
        </row>
        <row r="1518">
          <cell r="A1518">
            <v>213031</v>
          </cell>
          <cell r="B1518" t="str">
            <v>هزار مرعي</v>
          </cell>
          <cell r="C1518" t="str">
            <v>محمود</v>
          </cell>
          <cell r="D1518" t="str">
            <v>هدى</v>
          </cell>
          <cell r="E1518" t="str">
            <v>س3</v>
          </cell>
        </row>
        <row r="1519">
          <cell r="A1519">
            <v>213032</v>
          </cell>
          <cell r="B1519" t="str">
            <v>هزار نصار</v>
          </cell>
          <cell r="C1519" t="str">
            <v>محمد</v>
          </cell>
          <cell r="D1519" t="str">
            <v>ساميه</v>
          </cell>
          <cell r="E1519" t="str">
            <v>س2ح</v>
          </cell>
        </row>
        <row r="1520">
          <cell r="A1520">
            <v>213033</v>
          </cell>
          <cell r="B1520" t="str">
            <v>هشام محمد</v>
          </cell>
          <cell r="C1520" t="str">
            <v>جمال</v>
          </cell>
          <cell r="D1520" t="str">
            <v>لينا</v>
          </cell>
          <cell r="E1520" t="str">
            <v>س2</v>
          </cell>
        </row>
        <row r="1521">
          <cell r="A1521">
            <v>213034</v>
          </cell>
          <cell r="B1521" t="str">
            <v>هلا ابراهيم</v>
          </cell>
          <cell r="C1521" t="str">
            <v>علي</v>
          </cell>
          <cell r="D1521" t="str">
            <v>حياة</v>
          </cell>
          <cell r="E1521" t="str">
            <v>س1</v>
          </cell>
        </row>
        <row r="1522">
          <cell r="A1522">
            <v>213035</v>
          </cell>
          <cell r="B1522" t="str">
            <v>هلا البوشي</v>
          </cell>
          <cell r="C1522" t="str">
            <v>يحيى</v>
          </cell>
          <cell r="D1522" t="str">
            <v>هونيده</v>
          </cell>
          <cell r="E1522" t="str">
            <v>س4</v>
          </cell>
        </row>
        <row r="1523">
          <cell r="A1523">
            <v>213038</v>
          </cell>
          <cell r="B1523" t="str">
            <v>هلال صالحه</v>
          </cell>
          <cell r="C1523" t="str">
            <v>عبد الهادي</v>
          </cell>
          <cell r="D1523" t="str">
            <v>فاطمه</v>
          </cell>
          <cell r="E1523" t="str">
            <v>س3</v>
          </cell>
        </row>
        <row r="1524">
          <cell r="A1524">
            <v>213039</v>
          </cell>
          <cell r="B1524" t="str">
            <v>همسه البلعوس</v>
          </cell>
          <cell r="C1524" t="str">
            <v>فواز</v>
          </cell>
          <cell r="D1524" t="str">
            <v>ايمان</v>
          </cell>
          <cell r="E1524" t="str">
            <v>س3ح</v>
          </cell>
        </row>
        <row r="1525">
          <cell r="A1525">
            <v>213041</v>
          </cell>
          <cell r="B1525" t="str">
            <v>هناء العلبي</v>
          </cell>
          <cell r="C1525" t="str">
            <v>فائز</v>
          </cell>
          <cell r="D1525" t="str">
            <v>امل</v>
          </cell>
          <cell r="E1525" t="str">
            <v>س4</v>
          </cell>
        </row>
        <row r="1526">
          <cell r="A1526">
            <v>213043</v>
          </cell>
          <cell r="B1526" t="str">
            <v>هنادي حمدان</v>
          </cell>
          <cell r="C1526" t="str">
            <v>فهد</v>
          </cell>
          <cell r="D1526" t="str">
            <v>منى</v>
          </cell>
          <cell r="E1526" t="str">
            <v>س3</v>
          </cell>
        </row>
        <row r="1527">
          <cell r="A1527">
            <v>213044</v>
          </cell>
          <cell r="B1527" t="str">
            <v>هند حسن</v>
          </cell>
          <cell r="C1527" t="str">
            <v>حسن</v>
          </cell>
          <cell r="D1527" t="str">
            <v>مراكز</v>
          </cell>
          <cell r="E1527" t="str">
            <v>س4ح</v>
          </cell>
        </row>
        <row r="1528">
          <cell r="A1528">
            <v>213046</v>
          </cell>
          <cell r="B1528" t="str">
            <v>هيا ابو النعاج</v>
          </cell>
          <cell r="C1528" t="str">
            <v>ايمن</v>
          </cell>
          <cell r="D1528" t="str">
            <v>هديل</v>
          </cell>
          <cell r="E1528" t="str">
            <v>س3</v>
          </cell>
        </row>
        <row r="1529">
          <cell r="A1529">
            <v>213047</v>
          </cell>
          <cell r="B1529" t="str">
            <v>هيا ابوحامد</v>
          </cell>
          <cell r="C1529" t="str">
            <v>عادل</v>
          </cell>
          <cell r="D1529" t="str">
            <v>نعيمه</v>
          </cell>
          <cell r="E1529" t="str">
            <v>س1</v>
          </cell>
        </row>
        <row r="1530">
          <cell r="A1530">
            <v>213048</v>
          </cell>
          <cell r="B1530" t="str">
            <v>هيا الجبر</v>
          </cell>
          <cell r="C1530" t="str">
            <v>باسل</v>
          </cell>
          <cell r="D1530" t="str">
            <v>رضيه</v>
          </cell>
          <cell r="E1530" t="str">
            <v>س3</v>
          </cell>
        </row>
        <row r="1531">
          <cell r="A1531">
            <v>213050</v>
          </cell>
          <cell r="B1531" t="str">
            <v>هيا الغيبر</v>
          </cell>
          <cell r="C1531" t="str">
            <v>خليل</v>
          </cell>
          <cell r="D1531" t="str">
            <v>هديه</v>
          </cell>
          <cell r="E1531" t="str">
            <v>س1</v>
          </cell>
        </row>
        <row r="1532">
          <cell r="A1532">
            <v>213051</v>
          </cell>
          <cell r="B1532" t="str">
            <v>هيا الهزاع الحمد</v>
          </cell>
          <cell r="C1532" t="str">
            <v>محمود</v>
          </cell>
          <cell r="D1532" t="str">
            <v>وفاء هزاع</v>
          </cell>
          <cell r="E1532" t="str">
            <v>س4ح</v>
          </cell>
        </row>
        <row r="1533">
          <cell r="A1533">
            <v>213053</v>
          </cell>
          <cell r="B1533" t="str">
            <v>هيا مللي</v>
          </cell>
          <cell r="C1533" t="str">
            <v>خالد</v>
          </cell>
          <cell r="D1533" t="str">
            <v>احلام</v>
          </cell>
          <cell r="E1533" t="str">
            <v>س3</v>
          </cell>
        </row>
        <row r="1534">
          <cell r="A1534">
            <v>213055</v>
          </cell>
          <cell r="B1534" t="str">
            <v>هيف الوسي</v>
          </cell>
          <cell r="C1534" t="str">
            <v>نضال</v>
          </cell>
          <cell r="D1534" t="str">
            <v>لميس</v>
          </cell>
          <cell r="E1534" t="str">
            <v>س4</v>
          </cell>
        </row>
        <row r="1535">
          <cell r="A1535">
            <v>213057</v>
          </cell>
          <cell r="B1535" t="str">
            <v>وائل العلي</v>
          </cell>
          <cell r="C1535" t="str">
            <v>علي</v>
          </cell>
          <cell r="D1535" t="str">
            <v>كفى</v>
          </cell>
          <cell r="E1535" t="str">
            <v>س3</v>
          </cell>
        </row>
        <row r="1536">
          <cell r="A1536">
            <v>213058</v>
          </cell>
          <cell r="B1536" t="str">
            <v>وائل مسلم</v>
          </cell>
          <cell r="C1536" t="str">
            <v>احمد</v>
          </cell>
          <cell r="D1536" t="str">
            <v>نبال</v>
          </cell>
          <cell r="E1536" t="str">
            <v>س2</v>
          </cell>
        </row>
        <row r="1537">
          <cell r="A1537">
            <v>213060</v>
          </cell>
          <cell r="B1537" t="str">
            <v>وسيم طعمه</v>
          </cell>
          <cell r="C1537" t="str">
            <v>معتز</v>
          </cell>
          <cell r="D1537" t="str">
            <v>سناء</v>
          </cell>
          <cell r="E1537" t="str">
            <v>س4</v>
          </cell>
        </row>
        <row r="1538">
          <cell r="A1538">
            <v>213062</v>
          </cell>
          <cell r="B1538" t="str">
            <v>وصال عبد الله</v>
          </cell>
          <cell r="C1538" t="str">
            <v>نضال</v>
          </cell>
          <cell r="D1538" t="str">
            <v>ريما</v>
          </cell>
          <cell r="E1538" t="str">
            <v>س3</v>
          </cell>
        </row>
        <row r="1539">
          <cell r="A1539">
            <v>213064</v>
          </cell>
          <cell r="B1539" t="str">
            <v>وعد داود</v>
          </cell>
          <cell r="C1539" t="str">
            <v>احمد</v>
          </cell>
          <cell r="D1539" t="str">
            <v>فاطمه</v>
          </cell>
          <cell r="E1539" t="str">
            <v>س1</v>
          </cell>
        </row>
        <row r="1540">
          <cell r="A1540">
            <v>213065</v>
          </cell>
          <cell r="B1540" t="str">
            <v>وعد سليمان</v>
          </cell>
          <cell r="C1540" t="str">
            <v>حمزه</v>
          </cell>
          <cell r="D1540" t="str">
            <v>مها</v>
          </cell>
          <cell r="E1540" t="str">
            <v>س1</v>
          </cell>
        </row>
        <row r="1541">
          <cell r="A1541">
            <v>213067</v>
          </cell>
          <cell r="B1541" t="str">
            <v>وفاء اليوسف</v>
          </cell>
          <cell r="C1541" t="str">
            <v>علي</v>
          </cell>
          <cell r="D1541" t="str">
            <v>اعتدال</v>
          </cell>
          <cell r="E1541" t="str">
            <v>س3</v>
          </cell>
        </row>
        <row r="1542">
          <cell r="A1542">
            <v>213068</v>
          </cell>
          <cell r="B1542" t="str">
            <v>وفاء داغستاني</v>
          </cell>
          <cell r="C1542" t="str">
            <v>وليد</v>
          </cell>
          <cell r="D1542" t="str">
            <v>ربيعه</v>
          </cell>
          <cell r="E1542" t="str">
            <v>س1</v>
          </cell>
        </row>
        <row r="1543">
          <cell r="A1543">
            <v>213070</v>
          </cell>
          <cell r="B1543" t="str">
            <v>ولاء الغزاوي</v>
          </cell>
          <cell r="C1543" t="str">
            <v>محمد</v>
          </cell>
          <cell r="D1543" t="str">
            <v>عنده</v>
          </cell>
          <cell r="E1543" t="str">
            <v>س1</v>
          </cell>
        </row>
        <row r="1544">
          <cell r="A1544">
            <v>213072</v>
          </cell>
          <cell r="B1544" t="str">
            <v>ولاء فاكوش</v>
          </cell>
          <cell r="C1544" t="str">
            <v>غسان</v>
          </cell>
          <cell r="D1544" t="str">
            <v>سمر</v>
          </cell>
          <cell r="E1544" t="str">
            <v>س2</v>
          </cell>
        </row>
        <row r="1545">
          <cell r="A1545">
            <v>213078</v>
          </cell>
          <cell r="B1545" t="str">
            <v>يارا الشاعر</v>
          </cell>
          <cell r="C1545" t="str">
            <v>ابراهيم</v>
          </cell>
          <cell r="D1545" t="str">
            <v>الامه</v>
          </cell>
          <cell r="E1545" t="str">
            <v>س3ح</v>
          </cell>
        </row>
        <row r="1546">
          <cell r="A1546">
            <v>213080</v>
          </cell>
          <cell r="B1546" t="str">
            <v>يارا سالم</v>
          </cell>
          <cell r="C1546" t="str">
            <v>تيسير</v>
          </cell>
          <cell r="D1546" t="str">
            <v>رومه</v>
          </cell>
          <cell r="E1546" t="str">
            <v>س2</v>
          </cell>
        </row>
        <row r="1547">
          <cell r="A1547">
            <v>213081</v>
          </cell>
          <cell r="B1547" t="str">
            <v>يارا سيروان</v>
          </cell>
          <cell r="C1547" t="str">
            <v>عبد المنعم</v>
          </cell>
          <cell r="D1547" t="str">
            <v>هبا</v>
          </cell>
          <cell r="E1547" t="str">
            <v>س3</v>
          </cell>
        </row>
        <row r="1548">
          <cell r="A1548">
            <v>213082</v>
          </cell>
          <cell r="B1548" t="str">
            <v>يارا صقير</v>
          </cell>
          <cell r="C1548" t="str">
            <v>رسلان</v>
          </cell>
          <cell r="D1548" t="str">
            <v>مياده</v>
          </cell>
          <cell r="E1548" t="str">
            <v>س1</v>
          </cell>
        </row>
        <row r="1549">
          <cell r="A1549">
            <v>213083</v>
          </cell>
          <cell r="B1549" t="str">
            <v>يارا طه</v>
          </cell>
          <cell r="C1549" t="str">
            <v>محمود</v>
          </cell>
          <cell r="D1549" t="str">
            <v>جهينه</v>
          </cell>
          <cell r="E1549" t="str">
            <v>س1</v>
          </cell>
        </row>
        <row r="1550">
          <cell r="A1550">
            <v>213084</v>
          </cell>
          <cell r="B1550" t="str">
            <v>يارا عطيه</v>
          </cell>
          <cell r="C1550" t="str">
            <v>هيثم</v>
          </cell>
          <cell r="D1550" t="str">
            <v>مياده</v>
          </cell>
          <cell r="E1550" t="str">
            <v>س4</v>
          </cell>
        </row>
        <row r="1551">
          <cell r="A1551">
            <v>213085</v>
          </cell>
          <cell r="B1551" t="str">
            <v>يارا فريج</v>
          </cell>
          <cell r="C1551" t="str">
            <v>محمد علي</v>
          </cell>
          <cell r="D1551" t="str">
            <v>امال</v>
          </cell>
          <cell r="E1551" t="str">
            <v>س4</v>
          </cell>
        </row>
        <row r="1552">
          <cell r="A1552">
            <v>213090</v>
          </cell>
          <cell r="B1552" t="str">
            <v>ياسمين الغوطاني</v>
          </cell>
          <cell r="C1552" t="str">
            <v>حسين</v>
          </cell>
          <cell r="D1552" t="str">
            <v>الهام</v>
          </cell>
          <cell r="E1552" t="str">
            <v>س2</v>
          </cell>
        </row>
        <row r="1553">
          <cell r="A1553">
            <v>213091</v>
          </cell>
          <cell r="B1553" t="str">
            <v>يامن عبد الرحيم</v>
          </cell>
          <cell r="C1553" t="str">
            <v>ابراهيم</v>
          </cell>
          <cell r="D1553" t="str">
            <v>اسمهان</v>
          </cell>
          <cell r="E1553" t="str">
            <v>س2ح</v>
          </cell>
        </row>
        <row r="1554">
          <cell r="A1554">
            <v>213096</v>
          </cell>
          <cell r="B1554" t="str">
            <v>يزن الهواري</v>
          </cell>
          <cell r="C1554" t="str">
            <v>محمد كمال</v>
          </cell>
          <cell r="D1554" t="str">
            <v>هنادي</v>
          </cell>
          <cell r="E1554" t="str">
            <v>س2</v>
          </cell>
        </row>
        <row r="1555">
          <cell r="A1555">
            <v>213097</v>
          </cell>
          <cell r="B1555" t="str">
            <v>يزن ضو</v>
          </cell>
          <cell r="C1555" t="str">
            <v>لؤي</v>
          </cell>
          <cell r="D1555" t="str">
            <v>ميسون</v>
          </cell>
          <cell r="E1555" t="str">
            <v>س2</v>
          </cell>
        </row>
        <row r="1556">
          <cell r="A1556">
            <v>213098</v>
          </cell>
          <cell r="B1556" t="str">
            <v>يزن قره جولي لكردي</v>
          </cell>
          <cell r="C1556" t="str">
            <v>محمد علي</v>
          </cell>
          <cell r="D1556" t="str">
            <v>هزار</v>
          </cell>
          <cell r="E1556" t="str">
            <v>س2</v>
          </cell>
        </row>
        <row r="1557">
          <cell r="A1557">
            <v>213099</v>
          </cell>
          <cell r="B1557" t="str">
            <v>يسرا نضر</v>
          </cell>
          <cell r="C1557" t="str">
            <v>سعيد</v>
          </cell>
          <cell r="D1557" t="str">
            <v>صفاء</v>
          </cell>
          <cell r="E1557" t="str">
            <v>س4ح</v>
          </cell>
        </row>
        <row r="1558">
          <cell r="A1558">
            <v>213103</v>
          </cell>
          <cell r="B1558" t="str">
            <v>يمنى وهبي</v>
          </cell>
          <cell r="C1558" t="str">
            <v>حسن</v>
          </cell>
          <cell r="D1558" t="str">
            <v>فاطمه</v>
          </cell>
          <cell r="E1558" t="str">
            <v>س3</v>
          </cell>
        </row>
        <row r="1559">
          <cell r="A1559">
            <v>213107</v>
          </cell>
          <cell r="B1559" t="str">
            <v>كنان خضور</v>
          </cell>
          <cell r="C1559" t="str">
            <v>هاشم</v>
          </cell>
          <cell r="D1559" t="str">
            <v>ثمينه</v>
          </cell>
          <cell r="E1559" t="str">
            <v>س3</v>
          </cell>
        </row>
        <row r="1560">
          <cell r="A1560">
            <v>213109</v>
          </cell>
          <cell r="B1560" t="str">
            <v>نفين شومان</v>
          </cell>
          <cell r="C1560" t="str">
            <v>بشار</v>
          </cell>
          <cell r="D1560" t="str">
            <v>ندى</v>
          </cell>
          <cell r="E1560" t="str">
            <v>س2</v>
          </cell>
        </row>
        <row r="1561">
          <cell r="A1561">
            <v>213111</v>
          </cell>
          <cell r="B1561" t="str">
            <v>فرح سمره</v>
          </cell>
          <cell r="C1561" t="str">
            <v>تمام</v>
          </cell>
          <cell r="D1561" t="str">
            <v>عبير</v>
          </cell>
          <cell r="E1561" t="str">
            <v>س3</v>
          </cell>
        </row>
        <row r="1562">
          <cell r="A1562">
            <v>213112</v>
          </cell>
          <cell r="B1562" t="str">
            <v>خالد حساني</v>
          </cell>
          <cell r="C1562" t="str">
            <v>حافظ</v>
          </cell>
          <cell r="D1562" t="str">
            <v>بدره</v>
          </cell>
          <cell r="E1562" t="str">
            <v>س1</v>
          </cell>
        </row>
        <row r="1563">
          <cell r="A1563">
            <v>213113</v>
          </cell>
          <cell r="B1563" t="str">
            <v>نور شيرازي</v>
          </cell>
          <cell r="C1563" t="str">
            <v>عمار</v>
          </cell>
          <cell r="D1563" t="str">
            <v>هدى</v>
          </cell>
          <cell r="E1563" t="str">
            <v>س3</v>
          </cell>
        </row>
        <row r="1564">
          <cell r="A1564">
            <v>213114</v>
          </cell>
          <cell r="B1564" t="str">
            <v>احمد الشيخ</v>
          </cell>
          <cell r="C1564" t="str">
            <v>مصطفى</v>
          </cell>
          <cell r="D1564" t="str">
            <v>امينه خليفه</v>
          </cell>
          <cell r="E1564" t="str">
            <v>س4ح</v>
          </cell>
        </row>
        <row r="1565">
          <cell r="A1565">
            <v>213117</v>
          </cell>
          <cell r="B1565" t="str">
            <v>ابتسام الحمصي</v>
          </cell>
          <cell r="C1565" t="str">
            <v>قاسم</v>
          </cell>
          <cell r="D1565" t="str">
            <v>بثينه</v>
          </cell>
          <cell r="E1565" t="str">
            <v>س2</v>
          </cell>
        </row>
        <row r="1566">
          <cell r="A1566">
            <v>213118</v>
          </cell>
          <cell r="B1566" t="str">
            <v>ابتسام اليوسف</v>
          </cell>
          <cell r="C1566" t="str">
            <v>محمد</v>
          </cell>
          <cell r="D1566" t="str">
            <v>ايمان</v>
          </cell>
          <cell r="E1566" t="str">
            <v>س3</v>
          </cell>
        </row>
        <row r="1567">
          <cell r="A1567">
            <v>213120</v>
          </cell>
          <cell r="B1567" t="str">
            <v>ابراهيم زبيدي</v>
          </cell>
          <cell r="C1567" t="str">
            <v>يوسف</v>
          </cell>
          <cell r="D1567" t="str">
            <v>لينده</v>
          </cell>
          <cell r="E1567" t="str">
            <v>س1</v>
          </cell>
        </row>
        <row r="1568">
          <cell r="A1568">
            <v>213121</v>
          </cell>
          <cell r="B1568" t="str">
            <v>ابراهيم عبد الكريم</v>
          </cell>
          <cell r="C1568" t="str">
            <v>عماد</v>
          </cell>
          <cell r="D1568" t="str">
            <v>ميرفت</v>
          </cell>
          <cell r="E1568" t="str">
            <v>س1</v>
          </cell>
        </row>
        <row r="1569">
          <cell r="A1569">
            <v>213123</v>
          </cell>
          <cell r="B1569" t="str">
            <v>ابراهيم غنام</v>
          </cell>
          <cell r="C1569" t="str">
            <v>موفق</v>
          </cell>
          <cell r="D1569" t="str">
            <v>ملك</v>
          </cell>
          <cell r="E1569" t="str">
            <v>س4</v>
          </cell>
        </row>
        <row r="1570">
          <cell r="A1570">
            <v>213125</v>
          </cell>
          <cell r="B1570" t="str">
            <v>ابو القاسم محمد طاها</v>
          </cell>
          <cell r="C1570" t="str">
            <v>هاشم</v>
          </cell>
          <cell r="D1570" t="str">
            <v>ورده</v>
          </cell>
          <cell r="E1570" t="str">
            <v>س4</v>
          </cell>
        </row>
        <row r="1571">
          <cell r="A1571">
            <v>213126</v>
          </cell>
          <cell r="B1571" t="str">
            <v>ابي العلبي</v>
          </cell>
          <cell r="C1571" t="str">
            <v>عادل</v>
          </cell>
          <cell r="D1571" t="str">
            <v>هناده</v>
          </cell>
          <cell r="E1571" t="str">
            <v>س1</v>
          </cell>
        </row>
        <row r="1572">
          <cell r="A1572">
            <v>213129</v>
          </cell>
          <cell r="B1572" t="str">
            <v>احمد احمد</v>
          </cell>
          <cell r="C1572" t="str">
            <v>محمد</v>
          </cell>
          <cell r="D1572" t="str">
            <v>سحر</v>
          </cell>
          <cell r="E1572" t="str">
            <v>س1</v>
          </cell>
        </row>
        <row r="1573">
          <cell r="A1573">
            <v>213130</v>
          </cell>
          <cell r="B1573" t="str">
            <v>احمد ادلبي</v>
          </cell>
          <cell r="C1573" t="str">
            <v>منير</v>
          </cell>
          <cell r="D1573" t="str">
            <v>خوله</v>
          </cell>
          <cell r="E1573" t="str">
            <v>س2</v>
          </cell>
        </row>
        <row r="1574">
          <cell r="A1574">
            <v>213131</v>
          </cell>
          <cell r="B1574" t="str">
            <v>احمد البنا</v>
          </cell>
          <cell r="C1574" t="str">
            <v>هاني</v>
          </cell>
          <cell r="D1574" t="str">
            <v>ميسون</v>
          </cell>
          <cell r="E1574" t="str">
            <v>س1</v>
          </cell>
        </row>
        <row r="1575">
          <cell r="A1575">
            <v>213132</v>
          </cell>
          <cell r="B1575" t="str">
            <v>احمد الحج</v>
          </cell>
          <cell r="C1575" t="str">
            <v>نبيل</v>
          </cell>
          <cell r="D1575" t="str">
            <v>فاطمه</v>
          </cell>
          <cell r="E1575" t="str">
            <v>س2</v>
          </cell>
        </row>
        <row r="1576">
          <cell r="A1576">
            <v>213133</v>
          </cell>
          <cell r="B1576" t="str">
            <v>احمد الحناوي</v>
          </cell>
          <cell r="C1576" t="str">
            <v>محمد زهير</v>
          </cell>
          <cell r="D1576" t="str">
            <v>صباح</v>
          </cell>
          <cell r="E1576" t="str">
            <v>س1</v>
          </cell>
        </row>
        <row r="1577">
          <cell r="A1577">
            <v>213134</v>
          </cell>
          <cell r="B1577" t="str">
            <v>احمد الرفاعي</v>
          </cell>
          <cell r="C1577" t="str">
            <v>جمال</v>
          </cell>
          <cell r="D1577" t="str">
            <v>مريم</v>
          </cell>
          <cell r="E1577" t="str">
            <v>س3</v>
          </cell>
        </row>
        <row r="1578">
          <cell r="A1578">
            <v>213135</v>
          </cell>
          <cell r="B1578" t="str">
            <v>احمد الضيا</v>
          </cell>
          <cell r="C1578" t="str">
            <v>موفق</v>
          </cell>
          <cell r="D1578" t="str">
            <v>امل</v>
          </cell>
          <cell r="E1578" t="str">
            <v>س2</v>
          </cell>
        </row>
        <row r="1579">
          <cell r="A1579">
            <v>213136</v>
          </cell>
          <cell r="B1579" t="str">
            <v>احمد العجه</v>
          </cell>
          <cell r="C1579" t="str">
            <v>محمد زهير</v>
          </cell>
          <cell r="D1579" t="str">
            <v>مؤمنه</v>
          </cell>
          <cell r="E1579" t="str">
            <v>س1</v>
          </cell>
        </row>
        <row r="1580">
          <cell r="A1580">
            <v>213137</v>
          </cell>
          <cell r="B1580" t="str">
            <v>احمد العسلي</v>
          </cell>
          <cell r="C1580" t="str">
            <v>محمد توفيق</v>
          </cell>
          <cell r="D1580" t="str">
            <v>سلوى</v>
          </cell>
          <cell r="E1580" t="str">
            <v>س2</v>
          </cell>
        </row>
        <row r="1581">
          <cell r="A1581">
            <v>213139</v>
          </cell>
          <cell r="B1581" t="str">
            <v>احمد القدور</v>
          </cell>
          <cell r="C1581" t="str">
            <v>عبد الرزاق</v>
          </cell>
          <cell r="D1581" t="str">
            <v>رحاب</v>
          </cell>
          <cell r="E1581" t="str">
            <v>س1</v>
          </cell>
        </row>
        <row r="1582">
          <cell r="A1582">
            <v>213140</v>
          </cell>
          <cell r="B1582" t="str">
            <v>احمد المزور</v>
          </cell>
          <cell r="C1582" t="str">
            <v>عماد</v>
          </cell>
          <cell r="D1582" t="str">
            <v>باسمه</v>
          </cell>
          <cell r="E1582" t="str">
            <v>س4ح</v>
          </cell>
        </row>
        <row r="1583">
          <cell r="A1583">
            <v>213142</v>
          </cell>
          <cell r="B1583" t="str">
            <v>احمد المنيني</v>
          </cell>
          <cell r="C1583" t="str">
            <v>محمد</v>
          </cell>
          <cell r="D1583" t="str">
            <v>بادره</v>
          </cell>
          <cell r="E1583" t="str">
            <v>س3</v>
          </cell>
        </row>
        <row r="1584">
          <cell r="A1584">
            <v>213144</v>
          </cell>
          <cell r="B1584" t="str">
            <v>احمد امغار</v>
          </cell>
          <cell r="C1584" t="str">
            <v>محمد</v>
          </cell>
          <cell r="D1584" t="str">
            <v>ايمان</v>
          </cell>
          <cell r="E1584" t="str">
            <v>س2</v>
          </cell>
        </row>
        <row r="1585">
          <cell r="A1585">
            <v>213145</v>
          </cell>
          <cell r="B1585" t="str">
            <v>احمد برنيه</v>
          </cell>
          <cell r="C1585" t="str">
            <v>محمد مظر</v>
          </cell>
          <cell r="D1585" t="str">
            <v>بوران</v>
          </cell>
          <cell r="E1585" t="str">
            <v>س3</v>
          </cell>
        </row>
        <row r="1586">
          <cell r="A1586">
            <v>213146</v>
          </cell>
          <cell r="B1586" t="str">
            <v>احمد بقاعي</v>
          </cell>
          <cell r="C1586" t="str">
            <v>محمد هعمر</v>
          </cell>
          <cell r="D1586" t="str">
            <v>اميره</v>
          </cell>
          <cell r="E1586" t="str">
            <v>س1</v>
          </cell>
        </row>
        <row r="1587">
          <cell r="A1587">
            <v>213147</v>
          </cell>
          <cell r="B1587" t="str">
            <v>احمد بوده</v>
          </cell>
          <cell r="C1587" t="str">
            <v>محمود</v>
          </cell>
          <cell r="D1587" t="str">
            <v>سحر</v>
          </cell>
          <cell r="E1587" t="str">
            <v>س1</v>
          </cell>
        </row>
        <row r="1588">
          <cell r="A1588">
            <v>213150</v>
          </cell>
          <cell r="B1588" t="str">
            <v>احمد جلال كريزان</v>
          </cell>
          <cell r="C1588" t="str">
            <v>محمد كمال</v>
          </cell>
          <cell r="D1588" t="str">
            <v>فاطمه</v>
          </cell>
          <cell r="E1588" t="str">
            <v>س1</v>
          </cell>
        </row>
        <row r="1589">
          <cell r="A1589">
            <v>213152</v>
          </cell>
          <cell r="B1589" t="str">
            <v>احمد حلاق</v>
          </cell>
          <cell r="C1589" t="str">
            <v>رضوان</v>
          </cell>
          <cell r="D1589" t="str">
            <v>نادره</v>
          </cell>
          <cell r="E1589" t="str">
            <v>س2</v>
          </cell>
        </row>
        <row r="1590">
          <cell r="A1590">
            <v>213154</v>
          </cell>
          <cell r="B1590" t="str">
            <v>احمد درويش</v>
          </cell>
          <cell r="C1590" t="str">
            <v>سمير</v>
          </cell>
          <cell r="D1590" t="str">
            <v>نوره</v>
          </cell>
          <cell r="E1590" t="str">
            <v>س3</v>
          </cell>
        </row>
        <row r="1591">
          <cell r="A1591">
            <v>213155</v>
          </cell>
          <cell r="B1591" t="str">
            <v>احمد رامي بلهوان</v>
          </cell>
          <cell r="C1591" t="str">
            <v>اسامه</v>
          </cell>
          <cell r="D1591" t="str">
            <v>رندى</v>
          </cell>
          <cell r="E1591" t="str">
            <v>س1</v>
          </cell>
        </row>
        <row r="1592">
          <cell r="A1592">
            <v>213156</v>
          </cell>
          <cell r="B1592" t="str">
            <v>احمد رشو</v>
          </cell>
          <cell r="C1592" t="str">
            <v>نذير</v>
          </cell>
          <cell r="D1592" t="str">
            <v>منيفه</v>
          </cell>
          <cell r="E1592" t="str">
            <v>س1</v>
          </cell>
        </row>
        <row r="1593">
          <cell r="A1593">
            <v>213157</v>
          </cell>
          <cell r="B1593" t="str">
            <v>احمد زكريا</v>
          </cell>
          <cell r="C1593" t="str">
            <v>صفوان</v>
          </cell>
          <cell r="D1593" t="str">
            <v>بارعه</v>
          </cell>
          <cell r="E1593" t="str">
            <v>س1</v>
          </cell>
        </row>
        <row r="1594">
          <cell r="A1594">
            <v>213158</v>
          </cell>
          <cell r="B1594" t="str">
            <v>احمد شيخ سليمان</v>
          </cell>
          <cell r="C1594" t="str">
            <v>حسين</v>
          </cell>
          <cell r="D1594" t="str">
            <v>مياس</v>
          </cell>
          <cell r="E1594" t="str">
            <v>س1</v>
          </cell>
        </row>
        <row r="1595">
          <cell r="A1595">
            <v>213159</v>
          </cell>
          <cell r="B1595" t="str">
            <v>احمد شيخ محمد</v>
          </cell>
          <cell r="C1595" t="str">
            <v>خالد</v>
          </cell>
          <cell r="D1595" t="str">
            <v>صلوح</v>
          </cell>
          <cell r="E1595" t="str">
            <v>س1</v>
          </cell>
        </row>
        <row r="1596">
          <cell r="A1596">
            <v>213161</v>
          </cell>
          <cell r="B1596" t="str">
            <v>احمد عوض</v>
          </cell>
          <cell r="C1596" t="str">
            <v>ركان</v>
          </cell>
          <cell r="D1596" t="str">
            <v>ميسم</v>
          </cell>
          <cell r="E1596" t="str">
            <v>س1</v>
          </cell>
        </row>
        <row r="1597">
          <cell r="A1597">
            <v>213163</v>
          </cell>
          <cell r="B1597" t="str">
            <v>احمد قوطرش</v>
          </cell>
          <cell r="C1597" t="str">
            <v>ياسر</v>
          </cell>
          <cell r="D1597" t="str">
            <v>منى</v>
          </cell>
          <cell r="E1597" t="str">
            <v>س1</v>
          </cell>
        </row>
        <row r="1598">
          <cell r="A1598">
            <v>213164</v>
          </cell>
          <cell r="B1598" t="str">
            <v>احمد مزاحم</v>
          </cell>
          <cell r="C1598" t="str">
            <v>نصوح</v>
          </cell>
          <cell r="D1598" t="str">
            <v>سوسن</v>
          </cell>
          <cell r="E1598" t="str">
            <v>س4</v>
          </cell>
        </row>
        <row r="1599">
          <cell r="A1599">
            <v>213166</v>
          </cell>
          <cell r="B1599" t="str">
            <v>احمد يوسف</v>
          </cell>
          <cell r="C1599" t="str">
            <v>يوسف</v>
          </cell>
          <cell r="D1599" t="str">
            <v>فوز</v>
          </cell>
          <cell r="E1599" t="str">
            <v>س1</v>
          </cell>
        </row>
        <row r="1600">
          <cell r="A1600">
            <v>213167</v>
          </cell>
          <cell r="B1600" t="str">
            <v>اخلاص كباره</v>
          </cell>
          <cell r="C1600" t="str">
            <v>اسامه</v>
          </cell>
          <cell r="D1600" t="str">
            <v>ميسر</v>
          </cell>
          <cell r="E1600" t="str">
            <v>س1</v>
          </cell>
        </row>
        <row r="1601">
          <cell r="A1601">
            <v>213168</v>
          </cell>
          <cell r="B1601" t="str">
            <v>ادهم ابو الخير</v>
          </cell>
          <cell r="C1601" t="str">
            <v>رفيق</v>
          </cell>
          <cell r="D1601" t="str">
            <v>غاده</v>
          </cell>
          <cell r="E1601" t="str">
            <v>س1</v>
          </cell>
        </row>
        <row r="1602">
          <cell r="A1602">
            <v>213169</v>
          </cell>
          <cell r="B1602" t="str">
            <v>ادهم عجميه</v>
          </cell>
          <cell r="C1602" t="str">
            <v>محمود</v>
          </cell>
          <cell r="D1602" t="str">
            <v>جميله</v>
          </cell>
          <cell r="E1602" t="str">
            <v>س1</v>
          </cell>
        </row>
        <row r="1603">
          <cell r="A1603">
            <v>213170</v>
          </cell>
          <cell r="B1603" t="str">
            <v>اديبه الحلموشي</v>
          </cell>
          <cell r="C1603" t="str">
            <v>غازي</v>
          </cell>
          <cell r="D1603" t="str">
            <v>سهام</v>
          </cell>
          <cell r="E1603" t="str">
            <v>س2</v>
          </cell>
        </row>
        <row r="1604">
          <cell r="A1604">
            <v>213172</v>
          </cell>
          <cell r="B1604" t="str">
            <v>اريج حلبي</v>
          </cell>
          <cell r="C1604" t="str">
            <v>مصطفى</v>
          </cell>
          <cell r="D1604" t="str">
            <v>سميا</v>
          </cell>
          <cell r="E1604" t="str">
            <v>س2</v>
          </cell>
        </row>
        <row r="1605">
          <cell r="A1605">
            <v>213173</v>
          </cell>
          <cell r="B1605" t="str">
            <v>اريج سمور</v>
          </cell>
          <cell r="C1605" t="str">
            <v>موسى</v>
          </cell>
          <cell r="D1605" t="str">
            <v>شومه</v>
          </cell>
          <cell r="E1605" t="str">
            <v>س4</v>
          </cell>
        </row>
        <row r="1606">
          <cell r="A1606">
            <v>213175</v>
          </cell>
          <cell r="B1606" t="str">
            <v>ازهار حيمود</v>
          </cell>
          <cell r="C1606" t="str">
            <v>ديب</v>
          </cell>
          <cell r="D1606" t="str">
            <v>فاتنه</v>
          </cell>
          <cell r="E1606" t="str">
            <v>س1</v>
          </cell>
        </row>
        <row r="1607">
          <cell r="A1607">
            <v>213177</v>
          </cell>
          <cell r="B1607" t="str">
            <v>اسامه الاعور</v>
          </cell>
          <cell r="C1607" t="str">
            <v>احسان</v>
          </cell>
          <cell r="D1607" t="str">
            <v>لينا</v>
          </cell>
          <cell r="E1607" t="str">
            <v>س4ح</v>
          </cell>
        </row>
        <row r="1608">
          <cell r="A1608">
            <v>213179</v>
          </cell>
          <cell r="B1608" t="str">
            <v>اسامه العلي</v>
          </cell>
          <cell r="C1608" t="str">
            <v>فضل</v>
          </cell>
          <cell r="D1608" t="str">
            <v>خلايج</v>
          </cell>
          <cell r="E1608" t="str">
            <v>س1</v>
          </cell>
        </row>
        <row r="1609">
          <cell r="A1609">
            <v>213180</v>
          </cell>
          <cell r="B1609" t="str">
            <v>اسامه طربين</v>
          </cell>
          <cell r="C1609" t="str">
            <v>عدنان</v>
          </cell>
          <cell r="D1609" t="str">
            <v>اميره</v>
          </cell>
          <cell r="E1609" t="str">
            <v>س1</v>
          </cell>
        </row>
        <row r="1610">
          <cell r="A1610">
            <v>213182</v>
          </cell>
          <cell r="B1610" t="str">
            <v>اسراء العقله</v>
          </cell>
          <cell r="C1610" t="str">
            <v>حسن</v>
          </cell>
          <cell r="D1610" t="str">
            <v>بسينه</v>
          </cell>
          <cell r="E1610" t="str">
            <v>س4</v>
          </cell>
        </row>
        <row r="1611">
          <cell r="A1611">
            <v>213184</v>
          </cell>
          <cell r="B1611" t="str">
            <v>اسراء حمزه</v>
          </cell>
          <cell r="C1611" t="str">
            <v>ياسين</v>
          </cell>
          <cell r="D1611" t="str">
            <v>هناء</v>
          </cell>
          <cell r="E1611" t="str">
            <v>س1</v>
          </cell>
        </row>
        <row r="1612">
          <cell r="A1612">
            <v>213185</v>
          </cell>
          <cell r="B1612" t="str">
            <v>اسراء رمضان</v>
          </cell>
          <cell r="C1612" t="str">
            <v>محمد وليد</v>
          </cell>
          <cell r="D1612" t="str">
            <v>غاليه</v>
          </cell>
          <cell r="E1612" t="str">
            <v>س2ح</v>
          </cell>
        </row>
        <row r="1613">
          <cell r="A1613">
            <v>213189</v>
          </cell>
          <cell r="B1613" t="str">
            <v>اسراء منور</v>
          </cell>
          <cell r="C1613" t="str">
            <v>عبد الرزاق</v>
          </cell>
          <cell r="D1613" t="str">
            <v>عليا</v>
          </cell>
          <cell r="E1613" t="str">
            <v>س2ح</v>
          </cell>
        </row>
        <row r="1614">
          <cell r="A1614">
            <v>213191</v>
          </cell>
          <cell r="B1614" t="str">
            <v>اسماء الاسعد</v>
          </cell>
          <cell r="C1614" t="str">
            <v>خالد</v>
          </cell>
          <cell r="D1614" t="str">
            <v>كمره</v>
          </cell>
          <cell r="E1614" t="str">
            <v>س1</v>
          </cell>
        </row>
        <row r="1615">
          <cell r="A1615">
            <v>213192</v>
          </cell>
          <cell r="B1615" t="str">
            <v>اسماء الجلود العبد</v>
          </cell>
          <cell r="C1615" t="str">
            <v>محمد</v>
          </cell>
          <cell r="D1615" t="str">
            <v>سهام</v>
          </cell>
          <cell r="E1615" t="str">
            <v>س1</v>
          </cell>
        </row>
        <row r="1616">
          <cell r="A1616">
            <v>213196</v>
          </cell>
          <cell r="B1616" t="str">
            <v>اسماء مناوي</v>
          </cell>
          <cell r="C1616" t="str">
            <v>محمد ايمن</v>
          </cell>
          <cell r="D1616" t="str">
            <v>نعمات</v>
          </cell>
          <cell r="E1616" t="str">
            <v>س1</v>
          </cell>
        </row>
        <row r="1617">
          <cell r="A1617">
            <v>213197</v>
          </cell>
          <cell r="B1617" t="str">
            <v>اسماعيل ماشفج</v>
          </cell>
          <cell r="C1617" t="str">
            <v>خير الدين</v>
          </cell>
          <cell r="D1617" t="str">
            <v>نهلة</v>
          </cell>
          <cell r="E1617" t="str">
            <v>س2</v>
          </cell>
        </row>
        <row r="1618">
          <cell r="A1618">
            <v>213198</v>
          </cell>
          <cell r="B1618" t="str">
            <v>اسونتا عبود</v>
          </cell>
          <cell r="C1618" t="str">
            <v>ادوار</v>
          </cell>
          <cell r="D1618" t="str">
            <v>عائده</v>
          </cell>
          <cell r="E1618" t="str">
            <v>س2</v>
          </cell>
        </row>
        <row r="1619">
          <cell r="A1619">
            <v>213199</v>
          </cell>
          <cell r="B1619" t="str">
            <v>اسيا الجوابره</v>
          </cell>
          <cell r="C1619" t="str">
            <v>هليل</v>
          </cell>
          <cell r="D1619" t="str">
            <v>عيده</v>
          </cell>
          <cell r="E1619" t="str">
            <v>س4</v>
          </cell>
        </row>
        <row r="1620">
          <cell r="A1620">
            <v>213200</v>
          </cell>
          <cell r="B1620" t="str">
            <v>اسيمه العوام</v>
          </cell>
          <cell r="C1620" t="str">
            <v>فضل الله</v>
          </cell>
          <cell r="D1620" t="str">
            <v>رسميه</v>
          </cell>
          <cell r="E1620" t="str">
            <v>س3</v>
          </cell>
        </row>
        <row r="1621">
          <cell r="A1621">
            <v>213202</v>
          </cell>
          <cell r="B1621" t="str">
            <v>اصاله سلمان</v>
          </cell>
          <cell r="C1621" t="str">
            <v>محمد</v>
          </cell>
          <cell r="D1621" t="str">
            <v>بديعه</v>
          </cell>
          <cell r="E1621" t="str">
            <v>س3</v>
          </cell>
        </row>
        <row r="1622">
          <cell r="A1622">
            <v>213205</v>
          </cell>
          <cell r="B1622" t="str">
            <v>الاء الخطيب</v>
          </cell>
          <cell r="C1622" t="str">
            <v>خير الدين</v>
          </cell>
          <cell r="D1622" t="str">
            <v>ميسون</v>
          </cell>
          <cell r="E1622" t="str">
            <v>س2</v>
          </cell>
        </row>
        <row r="1623">
          <cell r="A1623">
            <v>213207</v>
          </cell>
          <cell r="B1623" t="str">
            <v>الاء الصيص</v>
          </cell>
          <cell r="C1623" t="str">
            <v>احمد</v>
          </cell>
          <cell r="D1623" t="str">
            <v>صباح</v>
          </cell>
          <cell r="E1623" t="str">
            <v>س1</v>
          </cell>
        </row>
        <row r="1624">
          <cell r="A1624">
            <v>213208</v>
          </cell>
          <cell r="B1624" t="str">
            <v>الاء العبد الله</v>
          </cell>
          <cell r="C1624" t="str">
            <v>احمد</v>
          </cell>
          <cell r="D1624" t="str">
            <v>فاطمه</v>
          </cell>
          <cell r="E1624" t="str">
            <v>س1</v>
          </cell>
        </row>
        <row r="1625">
          <cell r="A1625">
            <v>213210</v>
          </cell>
          <cell r="B1625" t="str">
            <v>الاء القصار</v>
          </cell>
          <cell r="C1625" t="str">
            <v>معتز</v>
          </cell>
          <cell r="D1625" t="str">
            <v>اميره</v>
          </cell>
          <cell r="E1625" t="str">
            <v>س4ح</v>
          </cell>
        </row>
        <row r="1626">
          <cell r="A1626">
            <v>213211</v>
          </cell>
          <cell r="B1626" t="str">
            <v>الاء القيق</v>
          </cell>
          <cell r="C1626" t="str">
            <v>احمد</v>
          </cell>
          <cell r="D1626" t="str">
            <v>نهوه</v>
          </cell>
          <cell r="E1626" t="str">
            <v>س3</v>
          </cell>
        </row>
        <row r="1627">
          <cell r="A1627">
            <v>213212</v>
          </cell>
          <cell r="B1627" t="str">
            <v>الاء الكور</v>
          </cell>
          <cell r="C1627" t="str">
            <v>فؤاد</v>
          </cell>
          <cell r="D1627" t="str">
            <v>هيفاء</v>
          </cell>
          <cell r="E1627" t="str">
            <v>س3</v>
          </cell>
        </row>
        <row r="1628">
          <cell r="A1628">
            <v>213213</v>
          </cell>
          <cell r="B1628" t="str">
            <v>الاء الهلال</v>
          </cell>
          <cell r="C1628" t="str">
            <v>سامي</v>
          </cell>
          <cell r="D1628" t="str">
            <v>غاده</v>
          </cell>
          <cell r="E1628" t="str">
            <v>س2</v>
          </cell>
        </row>
        <row r="1629">
          <cell r="A1629">
            <v>213214</v>
          </cell>
          <cell r="B1629" t="str">
            <v>الاء اليماني</v>
          </cell>
          <cell r="C1629" t="str">
            <v>مامون</v>
          </cell>
          <cell r="D1629" t="str">
            <v>رنا</v>
          </cell>
          <cell r="E1629" t="str">
            <v>س4ح</v>
          </cell>
        </row>
        <row r="1630">
          <cell r="A1630">
            <v>213215</v>
          </cell>
          <cell r="B1630" t="str">
            <v>الاء خالد</v>
          </cell>
          <cell r="C1630" t="str">
            <v>ناصر</v>
          </cell>
          <cell r="D1630" t="str">
            <v>زبيده</v>
          </cell>
          <cell r="E1630" t="str">
            <v>س3</v>
          </cell>
        </row>
        <row r="1631">
          <cell r="A1631">
            <v>213216</v>
          </cell>
          <cell r="B1631" t="str">
            <v>الاء خليفه</v>
          </cell>
          <cell r="C1631" t="str">
            <v>هشام</v>
          </cell>
          <cell r="D1631" t="str">
            <v>سوسن</v>
          </cell>
          <cell r="E1631" t="str">
            <v>س3ح</v>
          </cell>
        </row>
        <row r="1632">
          <cell r="A1632">
            <v>213217</v>
          </cell>
          <cell r="B1632" t="str">
            <v>الاء سليمان</v>
          </cell>
          <cell r="C1632" t="str">
            <v>مالك</v>
          </cell>
          <cell r="D1632" t="str">
            <v>فاطمه</v>
          </cell>
          <cell r="E1632" t="str">
            <v>س3</v>
          </cell>
        </row>
        <row r="1633">
          <cell r="A1633">
            <v>213218</v>
          </cell>
          <cell r="B1633" t="str">
            <v>الاء صالح</v>
          </cell>
          <cell r="C1633" t="str">
            <v>محمد</v>
          </cell>
          <cell r="D1633" t="str">
            <v>فاطمه</v>
          </cell>
          <cell r="E1633" t="str">
            <v>س2</v>
          </cell>
        </row>
        <row r="1634">
          <cell r="A1634">
            <v>213220</v>
          </cell>
          <cell r="B1634" t="str">
            <v>الاء عبد العزيز</v>
          </cell>
          <cell r="C1634" t="str">
            <v>محمد سمير</v>
          </cell>
          <cell r="D1634" t="str">
            <v>هدايت</v>
          </cell>
          <cell r="E1634" t="str">
            <v>س4</v>
          </cell>
        </row>
        <row r="1635">
          <cell r="A1635">
            <v>213221</v>
          </cell>
          <cell r="B1635" t="str">
            <v>الاء ليلى</v>
          </cell>
          <cell r="C1635" t="str">
            <v>وليد</v>
          </cell>
          <cell r="D1635" t="str">
            <v>غفران</v>
          </cell>
          <cell r="E1635" t="str">
            <v>س2</v>
          </cell>
        </row>
        <row r="1636">
          <cell r="A1636">
            <v>213223</v>
          </cell>
          <cell r="B1636" t="str">
            <v>الاميره بتول صرصر</v>
          </cell>
          <cell r="C1636" t="str">
            <v>خلدون</v>
          </cell>
          <cell r="D1636" t="str">
            <v>ايمان</v>
          </cell>
          <cell r="E1636" t="str">
            <v>س1</v>
          </cell>
        </row>
        <row r="1637">
          <cell r="A1637">
            <v>213224</v>
          </cell>
          <cell r="B1637" t="str">
            <v>الحسين العلان</v>
          </cell>
          <cell r="C1637" t="str">
            <v>علاء</v>
          </cell>
          <cell r="D1637" t="str">
            <v>نهاد السرغاني</v>
          </cell>
          <cell r="E1637" t="str">
            <v>س3</v>
          </cell>
        </row>
        <row r="1638">
          <cell r="A1638">
            <v>213226</v>
          </cell>
          <cell r="B1638" t="str">
            <v>العنود موسى حسن</v>
          </cell>
          <cell r="C1638" t="str">
            <v>اسامه</v>
          </cell>
          <cell r="D1638" t="str">
            <v>لينا</v>
          </cell>
          <cell r="E1638" t="str">
            <v>س4ح</v>
          </cell>
        </row>
        <row r="1639">
          <cell r="A1639">
            <v>213227</v>
          </cell>
          <cell r="B1639" t="str">
            <v>الماز مصطفى</v>
          </cell>
          <cell r="C1639" t="str">
            <v>محمد</v>
          </cell>
          <cell r="D1639" t="str">
            <v>كلى</v>
          </cell>
          <cell r="E1639" t="str">
            <v>س1</v>
          </cell>
        </row>
        <row r="1640">
          <cell r="A1640">
            <v>213228</v>
          </cell>
          <cell r="B1640" t="str">
            <v>المعتز بالله سكاوي</v>
          </cell>
          <cell r="C1640" t="str">
            <v>سامر</v>
          </cell>
          <cell r="D1640" t="str">
            <v>عائشه</v>
          </cell>
          <cell r="E1640" t="str">
            <v>س2</v>
          </cell>
        </row>
        <row r="1641">
          <cell r="A1641">
            <v>213229</v>
          </cell>
          <cell r="B1641" t="str">
            <v>المنذر الشخير</v>
          </cell>
          <cell r="C1641" t="str">
            <v>تيسير</v>
          </cell>
          <cell r="D1641" t="str">
            <v>يسرى</v>
          </cell>
          <cell r="E1641" t="str">
            <v>س1</v>
          </cell>
        </row>
        <row r="1642">
          <cell r="A1642">
            <v>213230</v>
          </cell>
          <cell r="B1642" t="str">
            <v>المى حيدر</v>
          </cell>
          <cell r="C1642" t="str">
            <v>اياد</v>
          </cell>
          <cell r="D1642" t="str">
            <v>ندى</v>
          </cell>
          <cell r="E1642" t="str">
            <v>س4ح</v>
          </cell>
        </row>
        <row r="1643">
          <cell r="A1643">
            <v>213231</v>
          </cell>
          <cell r="B1643" t="str">
            <v>الهام الملاح</v>
          </cell>
          <cell r="C1643" t="str">
            <v>احمد</v>
          </cell>
          <cell r="D1643" t="str">
            <v>سمر</v>
          </cell>
          <cell r="E1643" t="str">
            <v>س1</v>
          </cell>
        </row>
        <row r="1644">
          <cell r="A1644">
            <v>213232</v>
          </cell>
          <cell r="B1644" t="str">
            <v>الهيجاء الزرازره</v>
          </cell>
          <cell r="C1644" t="str">
            <v>احمد</v>
          </cell>
          <cell r="D1644" t="str">
            <v>انعام</v>
          </cell>
          <cell r="E1644" t="str">
            <v>س1</v>
          </cell>
        </row>
        <row r="1645">
          <cell r="A1645">
            <v>213233</v>
          </cell>
          <cell r="B1645" t="str">
            <v>الياس السماره</v>
          </cell>
          <cell r="C1645" t="str">
            <v>باسل</v>
          </cell>
          <cell r="D1645" t="str">
            <v>ميساء</v>
          </cell>
          <cell r="E1645" t="str">
            <v>س1</v>
          </cell>
        </row>
        <row r="1646">
          <cell r="A1646">
            <v>213236</v>
          </cell>
          <cell r="B1646" t="str">
            <v>اليسار سالوخه</v>
          </cell>
          <cell r="C1646" t="str">
            <v>صديق</v>
          </cell>
          <cell r="D1646" t="str">
            <v>عبير</v>
          </cell>
          <cell r="E1646" t="str">
            <v>س3ح</v>
          </cell>
        </row>
        <row r="1647">
          <cell r="A1647">
            <v>213238</v>
          </cell>
          <cell r="B1647" t="str">
            <v>اليسار عيسى</v>
          </cell>
          <cell r="C1647" t="str">
            <v>سلمان</v>
          </cell>
          <cell r="D1647" t="str">
            <v>ملك</v>
          </cell>
          <cell r="E1647" t="str">
            <v>س1</v>
          </cell>
        </row>
        <row r="1648">
          <cell r="A1648">
            <v>213240</v>
          </cell>
          <cell r="B1648" t="str">
            <v>امامه المصري</v>
          </cell>
          <cell r="C1648" t="str">
            <v>محمد</v>
          </cell>
          <cell r="D1648" t="str">
            <v>طريفه</v>
          </cell>
          <cell r="E1648" t="str">
            <v>س3</v>
          </cell>
        </row>
        <row r="1649">
          <cell r="A1649">
            <v>213241</v>
          </cell>
          <cell r="B1649" t="str">
            <v>امان قداح</v>
          </cell>
          <cell r="C1649" t="str">
            <v>نهاد</v>
          </cell>
          <cell r="D1649" t="str">
            <v>وفاء</v>
          </cell>
          <cell r="E1649" t="str">
            <v>س4ح</v>
          </cell>
        </row>
        <row r="1650">
          <cell r="A1650">
            <v>213242</v>
          </cell>
          <cell r="B1650" t="str">
            <v>اماني ادلبي</v>
          </cell>
          <cell r="C1650" t="str">
            <v>فارس</v>
          </cell>
          <cell r="D1650" t="str">
            <v>هنا</v>
          </cell>
          <cell r="E1650" t="str">
            <v>س4ح</v>
          </cell>
        </row>
        <row r="1651">
          <cell r="A1651">
            <v>213243</v>
          </cell>
          <cell r="B1651" t="str">
            <v>اماني توتونجي الكلاس</v>
          </cell>
          <cell r="C1651" t="str">
            <v>زهير</v>
          </cell>
          <cell r="D1651" t="str">
            <v>ابتسام</v>
          </cell>
          <cell r="E1651" t="str">
            <v>س4</v>
          </cell>
        </row>
        <row r="1652">
          <cell r="A1652">
            <v>213244</v>
          </cell>
          <cell r="B1652" t="str">
            <v>اماني عترو</v>
          </cell>
          <cell r="C1652" t="str">
            <v>احمد</v>
          </cell>
          <cell r="D1652" t="str">
            <v>سميره</v>
          </cell>
          <cell r="E1652" t="str">
            <v>س4</v>
          </cell>
        </row>
        <row r="1653">
          <cell r="A1653">
            <v>213245</v>
          </cell>
          <cell r="B1653" t="str">
            <v>اماني عطايا</v>
          </cell>
          <cell r="C1653" t="str">
            <v>محمد نذير</v>
          </cell>
          <cell r="D1653" t="str">
            <v>وفيقه</v>
          </cell>
          <cell r="E1653" t="str">
            <v>س4</v>
          </cell>
        </row>
        <row r="1654">
          <cell r="A1654">
            <v>213246</v>
          </cell>
          <cell r="B1654" t="str">
            <v>اماني علاف</v>
          </cell>
          <cell r="C1654" t="str">
            <v>توفيق</v>
          </cell>
          <cell r="D1654" t="str">
            <v>روعه</v>
          </cell>
          <cell r="E1654" t="str">
            <v>س3</v>
          </cell>
        </row>
        <row r="1655">
          <cell r="A1655">
            <v>213247</v>
          </cell>
          <cell r="B1655" t="str">
            <v>اماني عمرو</v>
          </cell>
          <cell r="C1655" t="str">
            <v>محمد</v>
          </cell>
          <cell r="D1655" t="str">
            <v>سهير</v>
          </cell>
          <cell r="E1655" t="str">
            <v>س3</v>
          </cell>
        </row>
        <row r="1656">
          <cell r="A1656">
            <v>213249</v>
          </cell>
          <cell r="B1656" t="str">
            <v>اماني مكيه</v>
          </cell>
          <cell r="C1656" t="str">
            <v>محمد سليم</v>
          </cell>
          <cell r="D1656" t="str">
            <v>ثناء</v>
          </cell>
          <cell r="E1656" t="str">
            <v>س2ح</v>
          </cell>
        </row>
        <row r="1657">
          <cell r="A1657">
            <v>213250</v>
          </cell>
          <cell r="B1657" t="str">
            <v>امجد الجمعه</v>
          </cell>
          <cell r="C1657" t="str">
            <v>ثائر</v>
          </cell>
          <cell r="D1657" t="str">
            <v>مرشده</v>
          </cell>
          <cell r="E1657" t="str">
            <v>س1</v>
          </cell>
        </row>
        <row r="1658">
          <cell r="A1658">
            <v>213251</v>
          </cell>
          <cell r="B1658" t="str">
            <v>امل البيطار</v>
          </cell>
          <cell r="C1658" t="str">
            <v>سليمان</v>
          </cell>
          <cell r="D1658" t="str">
            <v>خيريه</v>
          </cell>
          <cell r="E1658" t="str">
            <v>س1</v>
          </cell>
        </row>
        <row r="1659">
          <cell r="A1659">
            <v>213252</v>
          </cell>
          <cell r="B1659" t="str">
            <v>امل الخليل</v>
          </cell>
          <cell r="C1659" t="str">
            <v>احمد</v>
          </cell>
          <cell r="D1659" t="str">
            <v>سعاد</v>
          </cell>
          <cell r="E1659" t="str">
            <v>س2</v>
          </cell>
        </row>
        <row r="1660">
          <cell r="A1660">
            <v>213254</v>
          </cell>
          <cell r="B1660" t="str">
            <v>امل سيدو</v>
          </cell>
          <cell r="C1660" t="str">
            <v>سيدو</v>
          </cell>
          <cell r="D1660" t="str">
            <v>ملكه</v>
          </cell>
          <cell r="E1660" t="str">
            <v>س4ح</v>
          </cell>
        </row>
        <row r="1661">
          <cell r="A1661">
            <v>213255</v>
          </cell>
          <cell r="B1661" t="str">
            <v>امل عازر</v>
          </cell>
          <cell r="C1661" t="str">
            <v>مروان</v>
          </cell>
          <cell r="D1661" t="str">
            <v>راغده</v>
          </cell>
          <cell r="E1661" t="str">
            <v>س3</v>
          </cell>
        </row>
        <row r="1662">
          <cell r="A1662">
            <v>213256</v>
          </cell>
          <cell r="B1662" t="str">
            <v>امل عبود</v>
          </cell>
          <cell r="C1662" t="str">
            <v>حبيب</v>
          </cell>
          <cell r="D1662" t="str">
            <v>نجاه</v>
          </cell>
          <cell r="E1662" t="str">
            <v>س2</v>
          </cell>
        </row>
        <row r="1663">
          <cell r="A1663">
            <v>213257</v>
          </cell>
          <cell r="B1663" t="str">
            <v>امير الرهونجي</v>
          </cell>
          <cell r="C1663" t="str">
            <v>ماهر</v>
          </cell>
          <cell r="D1663" t="str">
            <v>منى</v>
          </cell>
          <cell r="E1663" t="str">
            <v>س4</v>
          </cell>
        </row>
        <row r="1664">
          <cell r="A1664">
            <v>213258</v>
          </cell>
          <cell r="B1664" t="str">
            <v>امير بسيكي</v>
          </cell>
          <cell r="C1664" t="str">
            <v>تركي</v>
          </cell>
          <cell r="D1664" t="str">
            <v>سليمه</v>
          </cell>
          <cell r="E1664" t="str">
            <v>س1</v>
          </cell>
        </row>
        <row r="1665">
          <cell r="A1665">
            <v>213259</v>
          </cell>
          <cell r="B1665" t="str">
            <v>اميره الحميد</v>
          </cell>
          <cell r="C1665" t="str">
            <v>خالد</v>
          </cell>
          <cell r="D1665" t="str">
            <v>ساميه</v>
          </cell>
          <cell r="E1665" t="str">
            <v>س3</v>
          </cell>
        </row>
        <row r="1666">
          <cell r="A1666">
            <v>213260</v>
          </cell>
          <cell r="B1666" t="str">
            <v>اميره الخضر</v>
          </cell>
          <cell r="C1666" t="str">
            <v>كمال الدين</v>
          </cell>
          <cell r="D1666" t="str">
            <v>زريفه</v>
          </cell>
          <cell r="E1666" t="str">
            <v>س3</v>
          </cell>
        </row>
        <row r="1667">
          <cell r="A1667">
            <v>213262</v>
          </cell>
          <cell r="B1667" t="str">
            <v>اميمه كويتر ابو سمره</v>
          </cell>
          <cell r="C1667" t="str">
            <v>هيثم</v>
          </cell>
          <cell r="D1667" t="str">
            <v>اميمه</v>
          </cell>
          <cell r="E1667" t="str">
            <v>س2</v>
          </cell>
        </row>
        <row r="1668">
          <cell r="A1668">
            <v>213263</v>
          </cell>
          <cell r="B1668" t="str">
            <v>انا فلاحه</v>
          </cell>
          <cell r="C1668" t="str">
            <v>سمعان</v>
          </cell>
          <cell r="D1668" t="str">
            <v>راميا</v>
          </cell>
          <cell r="E1668" t="str">
            <v>س3</v>
          </cell>
        </row>
        <row r="1669">
          <cell r="A1669">
            <v>213264</v>
          </cell>
          <cell r="B1669" t="str">
            <v>اناس العربيد</v>
          </cell>
          <cell r="C1669" t="str">
            <v>اكرم</v>
          </cell>
          <cell r="D1669" t="str">
            <v>مياده</v>
          </cell>
          <cell r="E1669" t="str">
            <v>س2</v>
          </cell>
        </row>
        <row r="1670">
          <cell r="A1670">
            <v>213265</v>
          </cell>
          <cell r="B1670" t="str">
            <v>اناس باز الله</v>
          </cell>
          <cell r="C1670" t="str">
            <v>مروان</v>
          </cell>
          <cell r="D1670" t="str">
            <v>وفاء</v>
          </cell>
          <cell r="E1670" t="str">
            <v>س2</v>
          </cell>
        </row>
        <row r="1671">
          <cell r="A1671">
            <v>213266</v>
          </cell>
          <cell r="B1671" t="str">
            <v>انتصار عطيه</v>
          </cell>
          <cell r="C1671" t="str">
            <v>حاتم</v>
          </cell>
          <cell r="D1671" t="str">
            <v>نوال</v>
          </cell>
          <cell r="E1671" t="str">
            <v>س4ح</v>
          </cell>
        </row>
        <row r="1672">
          <cell r="A1672">
            <v>213268</v>
          </cell>
          <cell r="B1672" t="str">
            <v>اندرا الاحمر</v>
          </cell>
          <cell r="C1672" t="str">
            <v>فيليب</v>
          </cell>
          <cell r="D1672" t="str">
            <v>سوزان</v>
          </cell>
          <cell r="E1672" t="str">
            <v>س2</v>
          </cell>
        </row>
        <row r="1673">
          <cell r="A1673">
            <v>213269</v>
          </cell>
          <cell r="B1673" t="str">
            <v>انس احمد</v>
          </cell>
          <cell r="C1673" t="str">
            <v>عيسى</v>
          </cell>
          <cell r="D1673" t="str">
            <v>ايناس</v>
          </cell>
          <cell r="E1673" t="str">
            <v>س2</v>
          </cell>
        </row>
        <row r="1674">
          <cell r="A1674">
            <v>213270</v>
          </cell>
          <cell r="B1674" t="str">
            <v>انس الخطيب</v>
          </cell>
          <cell r="C1674" t="str">
            <v>عدنان</v>
          </cell>
          <cell r="D1674" t="str">
            <v>دلال</v>
          </cell>
          <cell r="E1674" t="str">
            <v>س1</v>
          </cell>
        </row>
        <row r="1675">
          <cell r="A1675">
            <v>213271</v>
          </cell>
          <cell r="B1675" t="str">
            <v>انس السيد</v>
          </cell>
          <cell r="C1675" t="str">
            <v>مشهور</v>
          </cell>
          <cell r="D1675" t="str">
            <v>حياه</v>
          </cell>
          <cell r="E1675" t="str">
            <v>س2</v>
          </cell>
        </row>
        <row r="1676">
          <cell r="A1676">
            <v>213275</v>
          </cell>
          <cell r="B1676" t="str">
            <v>انس موسى</v>
          </cell>
          <cell r="C1676" t="str">
            <v>هلال</v>
          </cell>
          <cell r="D1676" t="str">
            <v>عفاف</v>
          </cell>
          <cell r="E1676" t="str">
            <v>س3</v>
          </cell>
        </row>
        <row r="1677">
          <cell r="A1677">
            <v>213276</v>
          </cell>
          <cell r="B1677" t="str">
            <v>انسام ابو فخر</v>
          </cell>
          <cell r="C1677" t="str">
            <v>مشهور</v>
          </cell>
          <cell r="D1677" t="str">
            <v>رائده</v>
          </cell>
          <cell r="E1677" t="str">
            <v>س1</v>
          </cell>
        </row>
        <row r="1678">
          <cell r="A1678">
            <v>213277</v>
          </cell>
          <cell r="B1678" t="str">
            <v>انعام ملص</v>
          </cell>
          <cell r="C1678" t="str">
            <v>سمير</v>
          </cell>
          <cell r="D1678" t="str">
            <v>زينب</v>
          </cell>
          <cell r="E1678" t="str">
            <v>س3</v>
          </cell>
        </row>
        <row r="1679">
          <cell r="A1679">
            <v>213280</v>
          </cell>
          <cell r="B1679" t="str">
            <v>انوار خشيفه</v>
          </cell>
          <cell r="C1679" t="str">
            <v>بيان</v>
          </cell>
          <cell r="D1679" t="str">
            <v>دمعه</v>
          </cell>
          <cell r="E1679" t="str">
            <v>س4ح</v>
          </cell>
        </row>
        <row r="1680">
          <cell r="A1680">
            <v>213282</v>
          </cell>
          <cell r="B1680" t="str">
            <v>ايا بركات</v>
          </cell>
          <cell r="C1680" t="str">
            <v>سهيل</v>
          </cell>
          <cell r="D1680" t="str">
            <v>فاديه</v>
          </cell>
          <cell r="E1680" t="str">
            <v>س3ح</v>
          </cell>
        </row>
        <row r="1681">
          <cell r="A1681">
            <v>213283</v>
          </cell>
          <cell r="B1681" t="str">
            <v>ايات الصدقه</v>
          </cell>
          <cell r="C1681" t="str">
            <v>اسامه</v>
          </cell>
          <cell r="D1681" t="str">
            <v>عبيده</v>
          </cell>
          <cell r="E1681" t="str">
            <v>س2</v>
          </cell>
        </row>
        <row r="1682">
          <cell r="A1682">
            <v>213285</v>
          </cell>
          <cell r="B1682" t="str">
            <v>ايات زين الدين</v>
          </cell>
          <cell r="C1682" t="str">
            <v>حسن</v>
          </cell>
          <cell r="D1682" t="str">
            <v>عائشه</v>
          </cell>
          <cell r="E1682" t="str">
            <v>س3</v>
          </cell>
        </row>
        <row r="1683">
          <cell r="A1683">
            <v>213287</v>
          </cell>
          <cell r="B1683" t="str">
            <v>ايلاف الجنيد</v>
          </cell>
          <cell r="C1683" t="str">
            <v>عبد الكريم</v>
          </cell>
          <cell r="D1683" t="str">
            <v>فاتن</v>
          </cell>
          <cell r="E1683" t="str">
            <v>س2</v>
          </cell>
        </row>
        <row r="1684">
          <cell r="A1684">
            <v>213289</v>
          </cell>
          <cell r="B1684" t="str">
            <v>ايلاف رحمون</v>
          </cell>
          <cell r="C1684" t="str">
            <v>طاهر</v>
          </cell>
          <cell r="D1684" t="str">
            <v>خديجه</v>
          </cell>
          <cell r="E1684" t="str">
            <v>س2</v>
          </cell>
        </row>
        <row r="1685">
          <cell r="A1685">
            <v>213291</v>
          </cell>
          <cell r="B1685" t="str">
            <v>ايمار الموسى</v>
          </cell>
          <cell r="C1685" t="str">
            <v>حمود</v>
          </cell>
          <cell r="D1685" t="str">
            <v>حربه</v>
          </cell>
          <cell r="E1685" t="str">
            <v>س3</v>
          </cell>
        </row>
        <row r="1686">
          <cell r="A1686">
            <v>213292</v>
          </cell>
          <cell r="B1686" t="str">
            <v>ايمان الطاس</v>
          </cell>
          <cell r="C1686" t="str">
            <v>شكري</v>
          </cell>
          <cell r="D1686" t="str">
            <v>حسنا</v>
          </cell>
          <cell r="E1686" t="str">
            <v>س3</v>
          </cell>
        </row>
        <row r="1687">
          <cell r="A1687">
            <v>213293</v>
          </cell>
          <cell r="B1687" t="str">
            <v>ايمان الفرخ</v>
          </cell>
          <cell r="C1687" t="str">
            <v>وليد</v>
          </cell>
          <cell r="D1687" t="str">
            <v>ليلى</v>
          </cell>
          <cell r="E1687" t="str">
            <v>س4ح</v>
          </cell>
        </row>
        <row r="1688">
          <cell r="A1688">
            <v>213294</v>
          </cell>
          <cell r="B1688" t="str">
            <v>ايمان الناعمه</v>
          </cell>
          <cell r="C1688" t="str">
            <v>محمد ميمون</v>
          </cell>
          <cell r="D1688" t="str">
            <v>فداء</v>
          </cell>
          <cell r="E1688" t="str">
            <v>س1</v>
          </cell>
        </row>
        <row r="1689">
          <cell r="A1689">
            <v>213297</v>
          </cell>
          <cell r="B1689" t="str">
            <v>ايمن حمود</v>
          </cell>
          <cell r="C1689" t="str">
            <v>عزيز</v>
          </cell>
          <cell r="D1689" t="str">
            <v>اليزابيت</v>
          </cell>
          <cell r="E1689" t="str">
            <v>س4ح</v>
          </cell>
        </row>
        <row r="1690">
          <cell r="A1690">
            <v>213298</v>
          </cell>
          <cell r="B1690" t="str">
            <v>ايمن درغام</v>
          </cell>
          <cell r="C1690" t="str">
            <v>محمد</v>
          </cell>
          <cell r="D1690" t="str">
            <v>نجاح</v>
          </cell>
          <cell r="E1690" t="str">
            <v>س1</v>
          </cell>
        </row>
        <row r="1691">
          <cell r="A1691">
            <v>213299</v>
          </cell>
          <cell r="B1691" t="str">
            <v>ايناس ابراهيم</v>
          </cell>
          <cell r="C1691" t="str">
            <v>سليم</v>
          </cell>
          <cell r="D1691" t="str">
            <v>فضه</v>
          </cell>
          <cell r="E1691" t="str">
            <v>س4</v>
          </cell>
        </row>
        <row r="1692">
          <cell r="A1692">
            <v>213300</v>
          </cell>
          <cell r="B1692" t="str">
            <v>ايناس البقاعي</v>
          </cell>
          <cell r="C1692" t="str">
            <v>هيثم</v>
          </cell>
          <cell r="D1692" t="str">
            <v>نجاح</v>
          </cell>
          <cell r="E1692" t="str">
            <v>س2</v>
          </cell>
        </row>
        <row r="1693">
          <cell r="A1693">
            <v>213302</v>
          </cell>
          <cell r="B1693" t="str">
            <v>ايناس طحينه</v>
          </cell>
          <cell r="C1693" t="str">
            <v>عبد الرؤوف</v>
          </cell>
          <cell r="D1693" t="str">
            <v>وفاء</v>
          </cell>
          <cell r="E1693" t="str">
            <v>س4</v>
          </cell>
        </row>
        <row r="1694">
          <cell r="A1694">
            <v>213303</v>
          </cell>
          <cell r="B1694" t="str">
            <v>ايناس كريم</v>
          </cell>
          <cell r="C1694" t="str">
            <v>محمد</v>
          </cell>
          <cell r="D1694" t="str">
            <v>وفاء</v>
          </cell>
          <cell r="E1694" t="str">
            <v>س4</v>
          </cell>
        </row>
        <row r="1695">
          <cell r="A1695">
            <v>213304</v>
          </cell>
          <cell r="B1695" t="str">
            <v>ايناس ناصيف</v>
          </cell>
          <cell r="C1695" t="str">
            <v>وليد</v>
          </cell>
          <cell r="D1695" t="str">
            <v>سهام</v>
          </cell>
          <cell r="E1695" t="str">
            <v>س4ح</v>
          </cell>
        </row>
        <row r="1696">
          <cell r="A1696">
            <v>213305</v>
          </cell>
          <cell r="B1696" t="str">
            <v>ايه العمري</v>
          </cell>
          <cell r="C1696" t="str">
            <v>محمد</v>
          </cell>
          <cell r="D1696" t="str">
            <v>ماهره</v>
          </cell>
          <cell r="E1696" t="str">
            <v>س4</v>
          </cell>
        </row>
        <row r="1697">
          <cell r="A1697">
            <v>213306</v>
          </cell>
          <cell r="B1697" t="str">
            <v>ايه الله قداح</v>
          </cell>
          <cell r="C1697" t="str">
            <v>مهند</v>
          </cell>
          <cell r="D1697" t="str">
            <v>نور الهدى</v>
          </cell>
          <cell r="E1697" t="str">
            <v>س1</v>
          </cell>
        </row>
        <row r="1698">
          <cell r="A1698">
            <v>213307</v>
          </cell>
          <cell r="B1698" t="str">
            <v>ايه المقت</v>
          </cell>
          <cell r="C1698" t="str">
            <v>منصور</v>
          </cell>
          <cell r="D1698" t="str">
            <v>شهيره</v>
          </cell>
          <cell r="E1698" t="str">
            <v>س3ح</v>
          </cell>
        </row>
        <row r="1699">
          <cell r="A1699">
            <v>213308</v>
          </cell>
          <cell r="B1699" t="str">
            <v>ايه تباع</v>
          </cell>
          <cell r="C1699" t="str">
            <v>محمد فهد</v>
          </cell>
          <cell r="D1699" t="str">
            <v>فاتن</v>
          </cell>
          <cell r="E1699" t="str">
            <v>س3</v>
          </cell>
        </row>
        <row r="1700">
          <cell r="A1700">
            <v>213309</v>
          </cell>
          <cell r="B1700" t="str">
            <v>ايه حمود</v>
          </cell>
          <cell r="C1700" t="str">
            <v>يحي</v>
          </cell>
          <cell r="D1700" t="str">
            <v>ميساء</v>
          </cell>
          <cell r="E1700" t="str">
            <v>س2ح</v>
          </cell>
        </row>
        <row r="1701">
          <cell r="A1701">
            <v>213310</v>
          </cell>
          <cell r="B1701" t="str">
            <v>ايه خليل</v>
          </cell>
          <cell r="C1701" t="str">
            <v>غسان</v>
          </cell>
          <cell r="D1701" t="str">
            <v>احلام</v>
          </cell>
          <cell r="E1701" t="str">
            <v>س4</v>
          </cell>
        </row>
        <row r="1702">
          <cell r="A1702">
            <v>213314</v>
          </cell>
          <cell r="B1702" t="str">
            <v>ايهم حسنو</v>
          </cell>
          <cell r="C1702" t="str">
            <v>محمد</v>
          </cell>
          <cell r="D1702" t="str">
            <v>هيام</v>
          </cell>
          <cell r="E1702" t="str">
            <v>س2</v>
          </cell>
        </row>
        <row r="1703">
          <cell r="A1703">
            <v>213316</v>
          </cell>
          <cell r="B1703" t="str">
            <v>باسل الكدرو الحماده</v>
          </cell>
          <cell r="C1703" t="str">
            <v>محمد</v>
          </cell>
          <cell r="D1703" t="str">
            <v>حسينه</v>
          </cell>
          <cell r="E1703" t="str">
            <v>س1</v>
          </cell>
        </row>
        <row r="1704">
          <cell r="A1704">
            <v>213318</v>
          </cell>
          <cell r="B1704" t="str">
            <v>بتول الخطيب</v>
          </cell>
          <cell r="C1704" t="str">
            <v>بسام</v>
          </cell>
          <cell r="D1704" t="str">
            <v>هنادي</v>
          </cell>
          <cell r="E1704" t="str">
            <v>س3ح</v>
          </cell>
        </row>
        <row r="1705">
          <cell r="A1705">
            <v>213319</v>
          </cell>
          <cell r="B1705" t="str">
            <v>بتول الخطيب</v>
          </cell>
          <cell r="C1705" t="str">
            <v>محمد جلال</v>
          </cell>
          <cell r="D1705" t="str">
            <v>منال</v>
          </cell>
          <cell r="E1705" t="str">
            <v>س4ح</v>
          </cell>
        </row>
        <row r="1706">
          <cell r="A1706">
            <v>213320</v>
          </cell>
          <cell r="B1706" t="str">
            <v>بتول الشرع</v>
          </cell>
          <cell r="C1706" t="str">
            <v>مصطفى</v>
          </cell>
          <cell r="D1706" t="str">
            <v>يسرى</v>
          </cell>
          <cell r="E1706" t="str">
            <v>س3</v>
          </cell>
        </row>
        <row r="1707">
          <cell r="A1707">
            <v>213322</v>
          </cell>
          <cell r="B1707" t="str">
            <v>بتول سيفو</v>
          </cell>
          <cell r="C1707" t="str">
            <v>حسين</v>
          </cell>
          <cell r="D1707" t="str">
            <v>خديجه</v>
          </cell>
          <cell r="E1707" t="str">
            <v>س3</v>
          </cell>
        </row>
        <row r="1708">
          <cell r="A1708">
            <v>213323</v>
          </cell>
          <cell r="B1708" t="str">
            <v>بتول عبد الرحمن</v>
          </cell>
          <cell r="C1708" t="str">
            <v>علي</v>
          </cell>
          <cell r="D1708" t="str">
            <v>منى</v>
          </cell>
          <cell r="E1708" t="str">
            <v>س2</v>
          </cell>
        </row>
        <row r="1709">
          <cell r="A1709">
            <v>213324</v>
          </cell>
          <cell r="B1709" t="str">
            <v>بتول عبدو</v>
          </cell>
          <cell r="C1709" t="str">
            <v>جابر</v>
          </cell>
          <cell r="D1709" t="str">
            <v>مريم</v>
          </cell>
          <cell r="E1709" t="str">
            <v>س3</v>
          </cell>
        </row>
        <row r="1710">
          <cell r="A1710">
            <v>213325</v>
          </cell>
          <cell r="B1710" t="str">
            <v>بتول علي</v>
          </cell>
          <cell r="C1710" t="str">
            <v>مبروك</v>
          </cell>
          <cell r="D1710" t="str">
            <v>عبير</v>
          </cell>
          <cell r="E1710" t="str">
            <v>س2ح</v>
          </cell>
        </row>
        <row r="1711">
          <cell r="A1711">
            <v>213326</v>
          </cell>
          <cell r="B1711" t="str">
            <v>بتول فياض</v>
          </cell>
          <cell r="C1711" t="str">
            <v>فؤاد</v>
          </cell>
          <cell r="D1711" t="str">
            <v>سناء</v>
          </cell>
          <cell r="E1711" t="str">
            <v>س1</v>
          </cell>
        </row>
        <row r="1712">
          <cell r="A1712">
            <v>213327</v>
          </cell>
          <cell r="B1712" t="str">
            <v>بتول محمد</v>
          </cell>
          <cell r="C1712" t="str">
            <v>علي</v>
          </cell>
          <cell r="D1712" t="str">
            <v>بشرى</v>
          </cell>
          <cell r="E1712" t="str">
            <v>س2</v>
          </cell>
        </row>
        <row r="1713">
          <cell r="A1713">
            <v>213328</v>
          </cell>
          <cell r="B1713" t="str">
            <v>بثينه محمد</v>
          </cell>
          <cell r="C1713" t="str">
            <v>محمد</v>
          </cell>
          <cell r="D1713" t="str">
            <v>الهام</v>
          </cell>
          <cell r="E1713" t="str">
            <v>س3</v>
          </cell>
        </row>
        <row r="1714">
          <cell r="A1714">
            <v>213329</v>
          </cell>
          <cell r="B1714" t="str">
            <v>بثينه منشا</v>
          </cell>
          <cell r="C1714" t="str">
            <v>نواف</v>
          </cell>
          <cell r="D1714" t="str">
            <v>وداد</v>
          </cell>
          <cell r="E1714" t="str">
            <v>س3</v>
          </cell>
        </row>
        <row r="1715">
          <cell r="A1715">
            <v>213330</v>
          </cell>
          <cell r="B1715" t="str">
            <v>بدر حاتم</v>
          </cell>
          <cell r="C1715" t="str">
            <v>ماجد</v>
          </cell>
          <cell r="D1715" t="str">
            <v>وداد</v>
          </cell>
          <cell r="E1715" t="str">
            <v>س1</v>
          </cell>
        </row>
        <row r="1716">
          <cell r="A1716">
            <v>213331</v>
          </cell>
          <cell r="B1716" t="str">
            <v>بدر حمزه</v>
          </cell>
          <cell r="C1716" t="str">
            <v>عدنان</v>
          </cell>
          <cell r="D1716" t="str">
            <v>هند حمايل</v>
          </cell>
          <cell r="E1716" t="str">
            <v>س1</v>
          </cell>
        </row>
        <row r="1717">
          <cell r="A1717">
            <v>213332</v>
          </cell>
          <cell r="B1717" t="str">
            <v>براءه رشوان</v>
          </cell>
          <cell r="C1717" t="str">
            <v>ابراهيم</v>
          </cell>
          <cell r="D1717" t="str">
            <v>وداد</v>
          </cell>
          <cell r="E1717" t="str">
            <v>س1</v>
          </cell>
        </row>
        <row r="1718">
          <cell r="A1718">
            <v>213333</v>
          </cell>
          <cell r="B1718" t="str">
            <v>براءه مخلوف</v>
          </cell>
          <cell r="C1718" t="str">
            <v>عبد الله</v>
          </cell>
          <cell r="D1718" t="str">
            <v>رولا</v>
          </cell>
          <cell r="E1718" t="str">
            <v>س1</v>
          </cell>
        </row>
        <row r="1719">
          <cell r="A1719">
            <v>213335</v>
          </cell>
          <cell r="B1719" t="str">
            <v>بسام الحمادي</v>
          </cell>
          <cell r="C1719" t="str">
            <v>حيدر</v>
          </cell>
          <cell r="D1719" t="str">
            <v>هناء</v>
          </cell>
          <cell r="E1719" t="str">
            <v>س3</v>
          </cell>
        </row>
        <row r="1720">
          <cell r="A1720">
            <v>213336</v>
          </cell>
          <cell r="B1720" t="str">
            <v>بسام عمرو</v>
          </cell>
          <cell r="C1720" t="str">
            <v>علاء الدين</v>
          </cell>
          <cell r="D1720" t="str">
            <v>جنان</v>
          </cell>
          <cell r="E1720" t="str">
            <v>س3</v>
          </cell>
        </row>
        <row r="1721">
          <cell r="A1721">
            <v>213337</v>
          </cell>
          <cell r="B1721" t="str">
            <v>بسيمه عبود ديوب</v>
          </cell>
          <cell r="C1721" t="str">
            <v>محمد</v>
          </cell>
          <cell r="D1721" t="str">
            <v>يسار</v>
          </cell>
          <cell r="E1721" t="str">
            <v>س4</v>
          </cell>
        </row>
        <row r="1722">
          <cell r="A1722">
            <v>213338</v>
          </cell>
          <cell r="B1722" t="str">
            <v>بشار الهيمد</v>
          </cell>
          <cell r="C1722" t="str">
            <v>غالب</v>
          </cell>
          <cell r="D1722" t="str">
            <v>مريم</v>
          </cell>
          <cell r="E1722" t="str">
            <v>س2</v>
          </cell>
        </row>
        <row r="1723">
          <cell r="A1723">
            <v>213339</v>
          </cell>
          <cell r="B1723" t="str">
            <v>بشار شوفان</v>
          </cell>
          <cell r="C1723" t="str">
            <v>داود</v>
          </cell>
          <cell r="D1723" t="str">
            <v>زيده</v>
          </cell>
          <cell r="E1723" t="str">
            <v>س1</v>
          </cell>
        </row>
        <row r="1724">
          <cell r="A1724">
            <v>213340</v>
          </cell>
          <cell r="B1724" t="str">
            <v>بشار مرهج</v>
          </cell>
          <cell r="C1724" t="str">
            <v>محمد</v>
          </cell>
          <cell r="D1724" t="str">
            <v>ميساء</v>
          </cell>
          <cell r="E1724" t="str">
            <v>س3</v>
          </cell>
        </row>
        <row r="1725">
          <cell r="A1725">
            <v>213344</v>
          </cell>
          <cell r="B1725" t="str">
            <v>بشرى الاسعد</v>
          </cell>
          <cell r="C1725" t="str">
            <v>عبد العزيز</v>
          </cell>
          <cell r="D1725" t="str">
            <v>خانم</v>
          </cell>
          <cell r="E1725" t="str">
            <v>س4</v>
          </cell>
        </row>
        <row r="1726">
          <cell r="A1726">
            <v>213345</v>
          </cell>
          <cell r="B1726" t="str">
            <v>بشرى بلطه جي</v>
          </cell>
          <cell r="C1726" t="str">
            <v>عبد الرحمن</v>
          </cell>
          <cell r="D1726" t="str">
            <v>لميس</v>
          </cell>
          <cell r="E1726" t="str">
            <v>س2</v>
          </cell>
        </row>
        <row r="1727">
          <cell r="A1727">
            <v>213346</v>
          </cell>
          <cell r="B1727" t="str">
            <v>بشرى حسن</v>
          </cell>
          <cell r="C1727" t="str">
            <v>عبدالله</v>
          </cell>
          <cell r="D1727" t="str">
            <v>مريم</v>
          </cell>
          <cell r="E1727" t="str">
            <v>س1</v>
          </cell>
        </row>
        <row r="1728">
          <cell r="A1728">
            <v>213347</v>
          </cell>
          <cell r="B1728" t="str">
            <v>بشرى سعيد</v>
          </cell>
          <cell r="C1728" t="str">
            <v>محمد</v>
          </cell>
          <cell r="D1728" t="str">
            <v>عواطف</v>
          </cell>
          <cell r="E1728" t="str">
            <v>س4</v>
          </cell>
        </row>
        <row r="1729">
          <cell r="A1729">
            <v>213348</v>
          </cell>
          <cell r="B1729" t="str">
            <v>بشرى عنعن</v>
          </cell>
          <cell r="C1729" t="str">
            <v>محمد</v>
          </cell>
          <cell r="D1729" t="str">
            <v>ناديه</v>
          </cell>
          <cell r="E1729" t="str">
            <v>س1</v>
          </cell>
        </row>
        <row r="1730">
          <cell r="A1730">
            <v>213350</v>
          </cell>
          <cell r="B1730" t="str">
            <v>بشرى منصور</v>
          </cell>
          <cell r="C1730" t="str">
            <v>حواس</v>
          </cell>
          <cell r="D1730" t="str">
            <v>خديجه</v>
          </cell>
          <cell r="E1730" t="str">
            <v>س1</v>
          </cell>
        </row>
        <row r="1731">
          <cell r="A1731">
            <v>213351</v>
          </cell>
          <cell r="B1731" t="str">
            <v>بشير خيو</v>
          </cell>
          <cell r="C1731" t="str">
            <v>هايل</v>
          </cell>
          <cell r="D1731" t="str">
            <v>فضه</v>
          </cell>
          <cell r="E1731" t="str">
            <v>س3ح</v>
          </cell>
        </row>
        <row r="1732">
          <cell r="A1732">
            <v>213355</v>
          </cell>
          <cell r="B1732" t="str">
            <v>بنان درخباني</v>
          </cell>
          <cell r="C1732" t="str">
            <v>محمد يحيى</v>
          </cell>
          <cell r="D1732" t="str">
            <v>رائده</v>
          </cell>
          <cell r="E1732" t="str">
            <v>س3</v>
          </cell>
        </row>
        <row r="1733">
          <cell r="A1733">
            <v>213356</v>
          </cell>
          <cell r="B1733" t="str">
            <v>بيان الحاج</v>
          </cell>
          <cell r="C1733" t="str">
            <v>احمد</v>
          </cell>
          <cell r="D1733" t="str">
            <v>ايمان</v>
          </cell>
          <cell r="E1733" t="str">
            <v>س1</v>
          </cell>
        </row>
        <row r="1734">
          <cell r="A1734">
            <v>213357</v>
          </cell>
          <cell r="B1734" t="str">
            <v>بيان الحموي</v>
          </cell>
          <cell r="C1734" t="str">
            <v>ياسر</v>
          </cell>
          <cell r="D1734" t="str">
            <v>حنان</v>
          </cell>
          <cell r="E1734" t="str">
            <v>س1</v>
          </cell>
        </row>
        <row r="1735">
          <cell r="A1735">
            <v>213358</v>
          </cell>
          <cell r="B1735" t="str">
            <v>بيان الصغير</v>
          </cell>
          <cell r="C1735" t="str">
            <v>عبد الله</v>
          </cell>
          <cell r="D1735" t="str">
            <v>ناريمان</v>
          </cell>
          <cell r="E1735" t="str">
            <v>س3</v>
          </cell>
        </row>
        <row r="1736">
          <cell r="A1736">
            <v>213360</v>
          </cell>
          <cell r="B1736" t="str">
            <v>بيان منور</v>
          </cell>
          <cell r="C1736" t="str">
            <v>عبد الرزاق</v>
          </cell>
          <cell r="D1736" t="str">
            <v>عليا</v>
          </cell>
          <cell r="E1736" t="str">
            <v>س2</v>
          </cell>
        </row>
        <row r="1737">
          <cell r="A1737">
            <v>213364</v>
          </cell>
          <cell r="B1737" t="str">
            <v>تغريد الجلالي</v>
          </cell>
          <cell r="C1737" t="str">
            <v>علي</v>
          </cell>
          <cell r="D1737" t="str">
            <v>خالديه</v>
          </cell>
          <cell r="E1737" t="str">
            <v>س4</v>
          </cell>
        </row>
        <row r="1738">
          <cell r="A1738">
            <v>213367</v>
          </cell>
          <cell r="B1738" t="str">
            <v>تمام حسين</v>
          </cell>
          <cell r="C1738" t="str">
            <v>شوكت</v>
          </cell>
          <cell r="D1738" t="str">
            <v>اديبه</v>
          </cell>
          <cell r="E1738" t="str">
            <v>س4ح</v>
          </cell>
        </row>
        <row r="1739">
          <cell r="A1739">
            <v>213368</v>
          </cell>
          <cell r="B1739" t="str">
            <v>تمام عربي</v>
          </cell>
          <cell r="C1739" t="str">
            <v>فيصل</v>
          </cell>
          <cell r="D1739" t="str">
            <v>جانيت</v>
          </cell>
          <cell r="E1739" t="str">
            <v>س1</v>
          </cell>
        </row>
        <row r="1740">
          <cell r="A1740">
            <v>213369</v>
          </cell>
          <cell r="B1740" t="str">
            <v>تميم اليونس</v>
          </cell>
          <cell r="C1740" t="str">
            <v>محمد</v>
          </cell>
          <cell r="D1740" t="str">
            <v>فاطمه</v>
          </cell>
          <cell r="E1740" t="str">
            <v>س2</v>
          </cell>
        </row>
        <row r="1741">
          <cell r="A1741">
            <v>213370</v>
          </cell>
          <cell r="B1741" t="str">
            <v>تهاني علي</v>
          </cell>
          <cell r="C1741" t="str">
            <v>حسين</v>
          </cell>
          <cell r="D1741" t="str">
            <v>لينا</v>
          </cell>
          <cell r="E1741" t="str">
            <v>س2</v>
          </cell>
        </row>
        <row r="1742">
          <cell r="A1742">
            <v>213373</v>
          </cell>
          <cell r="B1742" t="str">
            <v>تيما العشعوش</v>
          </cell>
          <cell r="C1742" t="str">
            <v>قاسم</v>
          </cell>
          <cell r="D1742" t="str">
            <v>مونده</v>
          </cell>
          <cell r="E1742" t="str">
            <v>س1</v>
          </cell>
        </row>
        <row r="1743">
          <cell r="A1743">
            <v>213374</v>
          </cell>
          <cell r="B1743" t="str">
            <v>تيماء العلي حبيب</v>
          </cell>
          <cell r="C1743" t="str">
            <v>عماد</v>
          </cell>
          <cell r="D1743" t="str">
            <v>سناء</v>
          </cell>
          <cell r="E1743" t="str">
            <v>س4ح</v>
          </cell>
        </row>
        <row r="1744">
          <cell r="A1744">
            <v>213376</v>
          </cell>
          <cell r="B1744" t="str">
            <v>ثائر صقر</v>
          </cell>
          <cell r="C1744" t="str">
            <v>عفيف</v>
          </cell>
          <cell r="D1744" t="str">
            <v>نهال</v>
          </cell>
          <cell r="E1744" t="str">
            <v>س2ح</v>
          </cell>
        </row>
        <row r="1745">
          <cell r="A1745">
            <v>213378</v>
          </cell>
          <cell r="B1745" t="str">
            <v>ثريا عوض</v>
          </cell>
          <cell r="C1745" t="str">
            <v>خالد</v>
          </cell>
          <cell r="D1745" t="str">
            <v>سميره</v>
          </cell>
          <cell r="E1745" t="str">
            <v>س2</v>
          </cell>
        </row>
        <row r="1746">
          <cell r="A1746">
            <v>213381</v>
          </cell>
          <cell r="B1746" t="str">
            <v>جان بول دوه جي</v>
          </cell>
          <cell r="C1746" t="str">
            <v>جورج</v>
          </cell>
          <cell r="D1746" t="str">
            <v>امل</v>
          </cell>
          <cell r="E1746" t="str">
            <v>س1</v>
          </cell>
        </row>
        <row r="1747">
          <cell r="A1747">
            <v>213384</v>
          </cell>
          <cell r="B1747" t="str">
            <v>جعفر سليم</v>
          </cell>
          <cell r="C1747" t="str">
            <v>ممدوح</v>
          </cell>
          <cell r="D1747" t="str">
            <v>حنان</v>
          </cell>
          <cell r="E1747" t="str">
            <v>س2</v>
          </cell>
        </row>
        <row r="1748">
          <cell r="A1748">
            <v>213385</v>
          </cell>
          <cell r="B1748" t="str">
            <v>جعفر قطيش</v>
          </cell>
          <cell r="C1748" t="str">
            <v>منصور</v>
          </cell>
          <cell r="D1748" t="str">
            <v>فاتن</v>
          </cell>
          <cell r="E1748" t="str">
            <v>س1</v>
          </cell>
        </row>
        <row r="1749">
          <cell r="A1749">
            <v>213386</v>
          </cell>
          <cell r="B1749" t="str">
            <v>جلنار بكار</v>
          </cell>
          <cell r="C1749" t="str">
            <v>نزار</v>
          </cell>
          <cell r="D1749" t="str">
            <v>ايمان</v>
          </cell>
          <cell r="E1749" t="str">
            <v>س3ح</v>
          </cell>
        </row>
        <row r="1750">
          <cell r="A1750">
            <v>213387</v>
          </cell>
          <cell r="B1750" t="str">
            <v>جلنار موسى</v>
          </cell>
          <cell r="C1750" t="str">
            <v>حسام</v>
          </cell>
          <cell r="D1750" t="str">
            <v>فاديا</v>
          </cell>
          <cell r="E1750" t="str">
            <v>س1</v>
          </cell>
        </row>
        <row r="1751">
          <cell r="A1751">
            <v>213388</v>
          </cell>
          <cell r="B1751" t="str">
            <v>جمانه ابو حامد</v>
          </cell>
          <cell r="C1751" t="str">
            <v>هنيدي</v>
          </cell>
          <cell r="D1751" t="str">
            <v>نزيهه</v>
          </cell>
          <cell r="E1751" t="str">
            <v>س1</v>
          </cell>
        </row>
        <row r="1752">
          <cell r="A1752">
            <v>213389</v>
          </cell>
          <cell r="B1752" t="str">
            <v>جمانه حافظ</v>
          </cell>
          <cell r="C1752" t="str">
            <v>محمد ياسين</v>
          </cell>
          <cell r="D1752" t="str">
            <v>مها</v>
          </cell>
          <cell r="E1752" t="str">
            <v>س2</v>
          </cell>
        </row>
        <row r="1753">
          <cell r="A1753">
            <v>213392</v>
          </cell>
          <cell r="B1753" t="str">
            <v>جود الصالح</v>
          </cell>
          <cell r="C1753" t="str">
            <v>سمير</v>
          </cell>
          <cell r="D1753" t="str">
            <v>باسمه</v>
          </cell>
          <cell r="E1753" t="str">
            <v>س3</v>
          </cell>
        </row>
        <row r="1754">
          <cell r="A1754">
            <v>213393</v>
          </cell>
          <cell r="B1754" t="str">
            <v>جود معاد</v>
          </cell>
          <cell r="C1754" t="str">
            <v>زياد</v>
          </cell>
          <cell r="D1754" t="str">
            <v>ايمان</v>
          </cell>
          <cell r="E1754" t="str">
            <v>س2</v>
          </cell>
        </row>
        <row r="1755">
          <cell r="A1755">
            <v>213394</v>
          </cell>
          <cell r="B1755" t="str">
            <v>جود واكيم</v>
          </cell>
          <cell r="C1755" t="str">
            <v>ميشيل</v>
          </cell>
          <cell r="D1755" t="str">
            <v>جورجيت</v>
          </cell>
          <cell r="E1755" t="str">
            <v>س3</v>
          </cell>
        </row>
        <row r="1756">
          <cell r="A1756">
            <v>213396</v>
          </cell>
          <cell r="B1756" t="str">
            <v>جودي مرعي</v>
          </cell>
          <cell r="C1756" t="str">
            <v>علي</v>
          </cell>
          <cell r="D1756" t="str">
            <v>منال</v>
          </cell>
          <cell r="E1756" t="str">
            <v>س3</v>
          </cell>
        </row>
        <row r="1757">
          <cell r="A1757">
            <v>213398</v>
          </cell>
          <cell r="B1757" t="str">
            <v>جورج نيقولا</v>
          </cell>
          <cell r="C1757" t="str">
            <v>سلمان</v>
          </cell>
          <cell r="D1757" t="str">
            <v>هالا</v>
          </cell>
          <cell r="E1757" t="str">
            <v>س3</v>
          </cell>
        </row>
        <row r="1758">
          <cell r="A1758">
            <v>213399</v>
          </cell>
          <cell r="B1758" t="str">
            <v>جوزل غربي</v>
          </cell>
          <cell r="C1758" t="str">
            <v>وارد</v>
          </cell>
          <cell r="D1758" t="str">
            <v>كتور</v>
          </cell>
          <cell r="E1758" t="str">
            <v>س4</v>
          </cell>
        </row>
        <row r="1759">
          <cell r="A1759">
            <v>213400</v>
          </cell>
          <cell r="B1759" t="str">
            <v>جول الاحمد</v>
          </cell>
          <cell r="C1759" t="str">
            <v>نوفل</v>
          </cell>
          <cell r="D1759" t="str">
            <v>افيت</v>
          </cell>
          <cell r="E1759" t="str">
            <v>س2</v>
          </cell>
        </row>
        <row r="1760">
          <cell r="A1760">
            <v>213402</v>
          </cell>
          <cell r="B1760" t="str">
            <v>جوليا تسابحجي</v>
          </cell>
          <cell r="C1760" t="str">
            <v>ابي</v>
          </cell>
          <cell r="D1760" t="str">
            <v>نسرين</v>
          </cell>
          <cell r="E1760" t="str">
            <v>س4ح</v>
          </cell>
        </row>
        <row r="1761">
          <cell r="A1761">
            <v>213403</v>
          </cell>
          <cell r="B1761" t="str">
            <v>جوليانا جلاحج</v>
          </cell>
          <cell r="C1761" t="str">
            <v>مامون</v>
          </cell>
          <cell r="D1761" t="str">
            <v>صونيا</v>
          </cell>
          <cell r="E1761" t="str">
            <v>س2</v>
          </cell>
        </row>
        <row r="1762">
          <cell r="A1762">
            <v>213404</v>
          </cell>
          <cell r="B1762" t="str">
            <v>جوليت اسماعيل</v>
          </cell>
          <cell r="C1762" t="str">
            <v>هاني</v>
          </cell>
          <cell r="D1762" t="str">
            <v>انتصار</v>
          </cell>
          <cell r="E1762" t="str">
            <v>س1</v>
          </cell>
        </row>
        <row r="1763">
          <cell r="A1763">
            <v>213405</v>
          </cell>
          <cell r="B1763" t="str">
            <v>جوى ملوك</v>
          </cell>
          <cell r="C1763" t="str">
            <v>عمار</v>
          </cell>
          <cell r="D1763" t="str">
            <v>ربى</v>
          </cell>
          <cell r="E1763" t="str">
            <v>س4</v>
          </cell>
        </row>
        <row r="1764">
          <cell r="A1764">
            <v>213406</v>
          </cell>
          <cell r="B1764" t="str">
            <v>جيلان جمال</v>
          </cell>
          <cell r="C1764" t="str">
            <v>محمد</v>
          </cell>
          <cell r="D1764" t="str">
            <v>فاطمه</v>
          </cell>
          <cell r="E1764" t="str">
            <v>س2</v>
          </cell>
        </row>
        <row r="1765">
          <cell r="A1765">
            <v>213407</v>
          </cell>
          <cell r="B1765" t="str">
            <v>حامد طعمه</v>
          </cell>
          <cell r="C1765" t="str">
            <v>محمد خير</v>
          </cell>
          <cell r="D1765" t="str">
            <v>ايمان</v>
          </cell>
          <cell r="E1765" t="str">
            <v>س1</v>
          </cell>
        </row>
        <row r="1766">
          <cell r="A1766">
            <v>213411</v>
          </cell>
          <cell r="B1766" t="str">
            <v>حسام جهجاه</v>
          </cell>
          <cell r="C1766" t="str">
            <v>كمال</v>
          </cell>
          <cell r="D1766" t="str">
            <v>نوال</v>
          </cell>
          <cell r="E1766" t="str">
            <v>س3</v>
          </cell>
        </row>
        <row r="1767">
          <cell r="A1767">
            <v>213412</v>
          </cell>
          <cell r="B1767" t="str">
            <v>حسام طويله</v>
          </cell>
          <cell r="C1767" t="str">
            <v>بشير</v>
          </cell>
          <cell r="D1767" t="str">
            <v>هيفاء</v>
          </cell>
          <cell r="E1767" t="str">
            <v>س3</v>
          </cell>
        </row>
        <row r="1768">
          <cell r="A1768">
            <v>213413</v>
          </cell>
          <cell r="B1768" t="str">
            <v>حسام غزيل</v>
          </cell>
          <cell r="C1768" t="str">
            <v>محمد</v>
          </cell>
          <cell r="D1768" t="str">
            <v>مياده</v>
          </cell>
          <cell r="E1768" t="str">
            <v>س1</v>
          </cell>
        </row>
        <row r="1769">
          <cell r="A1769">
            <v>213414</v>
          </cell>
          <cell r="B1769" t="str">
            <v>حسن الحمود</v>
          </cell>
          <cell r="C1769" t="str">
            <v>انس</v>
          </cell>
          <cell r="D1769" t="str">
            <v>منال</v>
          </cell>
          <cell r="E1769" t="str">
            <v>س1</v>
          </cell>
        </row>
        <row r="1770">
          <cell r="A1770">
            <v>213415</v>
          </cell>
          <cell r="B1770" t="str">
            <v>حسن الخطيب</v>
          </cell>
          <cell r="C1770" t="str">
            <v>معلا</v>
          </cell>
          <cell r="D1770" t="str">
            <v>هناء</v>
          </cell>
          <cell r="E1770" t="str">
            <v>س2</v>
          </cell>
        </row>
        <row r="1771">
          <cell r="A1771">
            <v>213421</v>
          </cell>
          <cell r="B1771" t="str">
            <v>حسن المحمد</v>
          </cell>
          <cell r="C1771" t="str">
            <v>محمود</v>
          </cell>
          <cell r="D1771" t="str">
            <v>مريم</v>
          </cell>
          <cell r="E1771" t="str">
            <v>س2</v>
          </cell>
        </row>
        <row r="1772">
          <cell r="A1772">
            <v>213422</v>
          </cell>
          <cell r="B1772" t="str">
            <v>حسناء قباني</v>
          </cell>
          <cell r="C1772" t="str">
            <v>مطيع</v>
          </cell>
          <cell r="D1772" t="str">
            <v>فاطمه</v>
          </cell>
          <cell r="E1772" t="str">
            <v>س3</v>
          </cell>
        </row>
        <row r="1773">
          <cell r="A1773">
            <v>213423</v>
          </cell>
          <cell r="B1773" t="str">
            <v>حسيب قصاب</v>
          </cell>
          <cell r="C1773" t="str">
            <v>علي</v>
          </cell>
          <cell r="D1773" t="str">
            <v>شعوانه</v>
          </cell>
          <cell r="E1773" t="str">
            <v>س1</v>
          </cell>
        </row>
        <row r="1774">
          <cell r="A1774">
            <v>213425</v>
          </cell>
          <cell r="B1774" t="str">
            <v>حسين الشيخ</v>
          </cell>
          <cell r="C1774" t="str">
            <v>صادق</v>
          </cell>
          <cell r="D1774" t="str">
            <v>حجازيه</v>
          </cell>
          <cell r="E1774" t="str">
            <v>س4</v>
          </cell>
        </row>
        <row r="1775">
          <cell r="A1775">
            <v>213427</v>
          </cell>
          <cell r="B1775" t="str">
            <v>حسين عبد الحق</v>
          </cell>
          <cell r="C1775" t="str">
            <v>ايمن</v>
          </cell>
          <cell r="D1775" t="str">
            <v>رغده</v>
          </cell>
          <cell r="E1775" t="str">
            <v>س3</v>
          </cell>
        </row>
        <row r="1776">
          <cell r="A1776">
            <v>213428</v>
          </cell>
          <cell r="B1776" t="str">
            <v>حسين كويدر</v>
          </cell>
          <cell r="C1776" t="str">
            <v>مامون</v>
          </cell>
          <cell r="D1776" t="str">
            <v>سعاد</v>
          </cell>
          <cell r="E1776" t="str">
            <v>س2</v>
          </cell>
        </row>
        <row r="1777">
          <cell r="A1777">
            <v>213429</v>
          </cell>
          <cell r="B1777" t="str">
            <v>حسين مرعي حسن</v>
          </cell>
          <cell r="C1777" t="str">
            <v>غياث</v>
          </cell>
          <cell r="D1777" t="str">
            <v>رولا</v>
          </cell>
          <cell r="E1777" t="str">
            <v>س4</v>
          </cell>
        </row>
        <row r="1778">
          <cell r="A1778">
            <v>213430</v>
          </cell>
          <cell r="B1778" t="str">
            <v>حلا اللحام</v>
          </cell>
          <cell r="C1778" t="str">
            <v>اسامه</v>
          </cell>
          <cell r="D1778" t="str">
            <v>سمر</v>
          </cell>
          <cell r="E1778" t="str">
            <v>س2</v>
          </cell>
        </row>
        <row r="1779">
          <cell r="A1779">
            <v>213433</v>
          </cell>
          <cell r="B1779" t="str">
            <v>حلا سعد</v>
          </cell>
          <cell r="C1779" t="str">
            <v>علي</v>
          </cell>
          <cell r="D1779" t="str">
            <v>رجاء</v>
          </cell>
          <cell r="E1779" t="str">
            <v>س3</v>
          </cell>
        </row>
        <row r="1780">
          <cell r="A1780">
            <v>213434</v>
          </cell>
          <cell r="B1780" t="str">
            <v>حلا شحود</v>
          </cell>
          <cell r="C1780" t="str">
            <v>عبد العزيز</v>
          </cell>
          <cell r="D1780" t="str">
            <v>هناء</v>
          </cell>
          <cell r="E1780" t="str">
            <v>س1</v>
          </cell>
        </row>
        <row r="1781">
          <cell r="A1781">
            <v>213435</v>
          </cell>
          <cell r="B1781" t="str">
            <v>حلا مراد</v>
          </cell>
          <cell r="C1781" t="str">
            <v>تحسين</v>
          </cell>
          <cell r="D1781" t="str">
            <v>زكيه</v>
          </cell>
          <cell r="E1781" t="str">
            <v>س1</v>
          </cell>
        </row>
        <row r="1782">
          <cell r="A1782">
            <v>213436</v>
          </cell>
          <cell r="B1782" t="str">
            <v>حليمه الذياب</v>
          </cell>
          <cell r="C1782" t="str">
            <v>سامي</v>
          </cell>
          <cell r="D1782" t="str">
            <v>وزنه</v>
          </cell>
          <cell r="E1782" t="str">
            <v>س1</v>
          </cell>
        </row>
        <row r="1783">
          <cell r="A1783">
            <v>213437</v>
          </cell>
          <cell r="B1783" t="str">
            <v>حمزه السقا</v>
          </cell>
          <cell r="C1783" t="str">
            <v>صلاح الدين</v>
          </cell>
          <cell r="D1783" t="str">
            <v>روعه</v>
          </cell>
          <cell r="E1783" t="str">
            <v>س2</v>
          </cell>
        </row>
        <row r="1784">
          <cell r="A1784">
            <v>213442</v>
          </cell>
          <cell r="B1784" t="str">
            <v>حميد المحمد النجم</v>
          </cell>
          <cell r="C1784" t="str">
            <v>مصطفى</v>
          </cell>
          <cell r="D1784" t="str">
            <v>زهره</v>
          </cell>
          <cell r="E1784" t="str">
            <v>س2</v>
          </cell>
        </row>
        <row r="1785">
          <cell r="A1785">
            <v>213443</v>
          </cell>
          <cell r="B1785" t="str">
            <v>حنان العلبي</v>
          </cell>
          <cell r="C1785" t="str">
            <v>باسم</v>
          </cell>
          <cell r="D1785" t="str">
            <v>امل</v>
          </cell>
          <cell r="E1785" t="str">
            <v>س1</v>
          </cell>
        </row>
        <row r="1786">
          <cell r="A1786">
            <v>213444</v>
          </cell>
          <cell r="B1786" t="str">
            <v>حنان اللكود</v>
          </cell>
          <cell r="C1786" t="str">
            <v>محمد</v>
          </cell>
          <cell r="D1786" t="str">
            <v>خديجه</v>
          </cell>
          <cell r="E1786" t="str">
            <v>س1</v>
          </cell>
        </row>
        <row r="1787">
          <cell r="A1787">
            <v>213445</v>
          </cell>
          <cell r="B1787" t="str">
            <v>حنان بريغش</v>
          </cell>
          <cell r="C1787" t="str">
            <v>محمد سامر</v>
          </cell>
          <cell r="D1787" t="str">
            <v>وفاء</v>
          </cell>
          <cell r="E1787" t="str">
            <v>س3</v>
          </cell>
        </row>
        <row r="1788">
          <cell r="A1788">
            <v>213446</v>
          </cell>
          <cell r="B1788" t="str">
            <v>حنان حموي</v>
          </cell>
          <cell r="C1788" t="str">
            <v>ايمن</v>
          </cell>
          <cell r="D1788" t="str">
            <v>كوثر</v>
          </cell>
          <cell r="E1788" t="str">
            <v>س3ح</v>
          </cell>
        </row>
        <row r="1789">
          <cell r="A1789">
            <v>213447</v>
          </cell>
          <cell r="B1789" t="str">
            <v>حنان صالح</v>
          </cell>
          <cell r="C1789" t="str">
            <v>موسى</v>
          </cell>
          <cell r="D1789" t="str">
            <v>وداد</v>
          </cell>
          <cell r="E1789" t="str">
            <v>س2</v>
          </cell>
        </row>
        <row r="1790">
          <cell r="A1790">
            <v>213448</v>
          </cell>
          <cell r="B1790" t="str">
            <v>حنان فياض</v>
          </cell>
          <cell r="C1790" t="str">
            <v>احسان</v>
          </cell>
          <cell r="D1790" t="str">
            <v>عفاف</v>
          </cell>
          <cell r="E1790" t="str">
            <v>س2</v>
          </cell>
        </row>
        <row r="1791">
          <cell r="A1791">
            <v>213449</v>
          </cell>
          <cell r="B1791" t="str">
            <v>حنين ابو خير</v>
          </cell>
          <cell r="C1791" t="str">
            <v>عماد</v>
          </cell>
          <cell r="D1791" t="str">
            <v>سحر</v>
          </cell>
          <cell r="E1791" t="str">
            <v>س2</v>
          </cell>
        </row>
        <row r="1792">
          <cell r="A1792">
            <v>213450</v>
          </cell>
          <cell r="B1792" t="str">
            <v>حنين ابو شاش</v>
          </cell>
          <cell r="C1792" t="str">
            <v>منذر</v>
          </cell>
          <cell r="D1792" t="str">
            <v>شاديه</v>
          </cell>
          <cell r="E1792" t="str">
            <v>س1</v>
          </cell>
        </row>
        <row r="1793">
          <cell r="A1793">
            <v>213451</v>
          </cell>
          <cell r="B1793" t="str">
            <v>حنين العيان</v>
          </cell>
          <cell r="C1793" t="str">
            <v>مصطفى</v>
          </cell>
          <cell r="D1793" t="str">
            <v>فاتن</v>
          </cell>
          <cell r="E1793" t="str">
            <v>س3</v>
          </cell>
        </row>
        <row r="1794">
          <cell r="A1794">
            <v>213453</v>
          </cell>
          <cell r="B1794" t="str">
            <v>حنين صقر</v>
          </cell>
          <cell r="C1794" t="str">
            <v>مجيب</v>
          </cell>
          <cell r="D1794" t="str">
            <v>صالحه</v>
          </cell>
          <cell r="E1794" t="str">
            <v>س1</v>
          </cell>
        </row>
        <row r="1795">
          <cell r="A1795">
            <v>213456</v>
          </cell>
          <cell r="B1795" t="str">
            <v>حياه الاغواني</v>
          </cell>
          <cell r="C1795" t="str">
            <v>سامر</v>
          </cell>
          <cell r="D1795" t="str">
            <v>حسناء</v>
          </cell>
          <cell r="E1795" t="str">
            <v>س1</v>
          </cell>
        </row>
        <row r="1796">
          <cell r="A1796">
            <v>213458</v>
          </cell>
          <cell r="B1796" t="str">
            <v>حيدر بلول</v>
          </cell>
          <cell r="C1796" t="str">
            <v>احمد</v>
          </cell>
          <cell r="D1796" t="str">
            <v>سوسن</v>
          </cell>
          <cell r="E1796" t="str">
            <v>س1</v>
          </cell>
        </row>
        <row r="1797">
          <cell r="A1797">
            <v>213459</v>
          </cell>
          <cell r="B1797" t="str">
            <v>حيدر خليل</v>
          </cell>
          <cell r="C1797" t="str">
            <v>نبيه</v>
          </cell>
          <cell r="D1797" t="str">
            <v>روعه</v>
          </cell>
          <cell r="E1797" t="str">
            <v>س3</v>
          </cell>
        </row>
        <row r="1798">
          <cell r="A1798">
            <v>213460</v>
          </cell>
          <cell r="B1798" t="str">
            <v>حيدر منصوره</v>
          </cell>
          <cell r="C1798" t="str">
            <v>موفق</v>
          </cell>
          <cell r="D1798" t="str">
            <v>رحاب</v>
          </cell>
          <cell r="E1798" t="str">
            <v>س2</v>
          </cell>
        </row>
        <row r="1799">
          <cell r="A1799">
            <v>213461</v>
          </cell>
          <cell r="B1799" t="str">
            <v>حيدر مهنا</v>
          </cell>
          <cell r="C1799" t="str">
            <v>سليم</v>
          </cell>
          <cell r="D1799" t="str">
            <v>ناهي</v>
          </cell>
          <cell r="E1799" t="str">
            <v>س2ح</v>
          </cell>
        </row>
        <row r="1800">
          <cell r="A1800">
            <v>213462</v>
          </cell>
          <cell r="B1800" t="str">
            <v>خالد ابو قاسم</v>
          </cell>
          <cell r="C1800" t="str">
            <v>حافظ</v>
          </cell>
          <cell r="D1800" t="str">
            <v>خزامه</v>
          </cell>
          <cell r="E1800" t="str">
            <v>س2</v>
          </cell>
        </row>
        <row r="1801">
          <cell r="A1801">
            <v>213464</v>
          </cell>
          <cell r="B1801" t="str">
            <v>خالد ياسين</v>
          </cell>
          <cell r="C1801" t="str">
            <v>جاسم</v>
          </cell>
          <cell r="D1801" t="str">
            <v>زبيده</v>
          </cell>
          <cell r="E1801" t="str">
            <v>س1</v>
          </cell>
        </row>
        <row r="1802">
          <cell r="A1802">
            <v>213465</v>
          </cell>
          <cell r="B1802" t="str">
            <v>ختام الحويله</v>
          </cell>
          <cell r="C1802" t="str">
            <v>احمد</v>
          </cell>
          <cell r="D1802" t="str">
            <v>فطيم</v>
          </cell>
          <cell r="E1802" t="str">
            <v>س2</v>
          </cell>
        </row>
        <row r="1803">
          <cell r="A1803">
            <v>213466</v>
          </cell>
          <cell r="B1803" t="str">
            <v>خديجه سردار</v>
          </cell>
          <cell r="C1803" t="str">
            <v>ايمن</v>
          </cell>
          <cell r="D1803" t="str">
            <v>حياه</v>
          </cell>
          <cell r="E1803" t="str">
            <v>س3</v>
          </cell>
        </row>
        <row r="1804">
          <cell r="A1804">
            <v>213467</v>
          </cell>
          <cell r="B1804" t="str">
            <v>خديجه محمد</v>
          </cell>
          <cell r="C1804" t="str">
            <v>رشاد</v>
          </cell>
          <cell r="D1804" t="str">
            <v>جيهان</v>
          </cell>
          <cell r="E1804" t="str">
            <v>س2ح</v>
          </cell>
        </row>
        <row r="1805">
          <cell r="A1805">
            <v>213468</v>
          </cell>
          <cell r="B1805" t="str">
            <v>خضر ديب</v>
          </cell>
          <cell r="C1805" t="str">
            <v>سهيل</v>
          </cell>
          <cell r="D1805" t="str">
            <v>امل</v>
          </cell>
          <cell r="E1805" t="str">
            <v>س3</v>
          </cell>
        </row>
        <row r="1806">
          <cell r="A1806">
            <v>213469</v>
          </cell>
          <cell r="B1806" t="str">
            <v>خضر سليمان</v>
          </cell>
          <cell r="C1806" t="str">
            <v>علي</v>
          </cell>
          <cell r="D1806" t="str">
            <v>سوسن</v>
          </cell>
          <cell r="E1806" t="str">
            <v>س4</v>
          </cell>
        </row>
        <row r="1807">
          <cell r="A1807">
            <v>213470</v>
          </cell>
          <cell r="B1807" t="str">
            <v>خلدون المصري</v>
          </cell>
          <cell r="C1807" t="str">
            <v>جمال</v>
          </cell>
          <cell r="D1807" t="str">
            <v>حسن</v>
          </cell>
          <cell r="E1807" t="str">
            <v>س1</v>
          </cell>
        </row>
        <row r="1808">
          <cell r="A1808">
            <v>213471</v>
          </cell>
          <cell r="B1808" t="str">
            <v>خلود الحموي</v>
          </cell>
          <cell r="C1808" t="str">
            <v>نزار</v>
          </cell>
          <cell r="D1808" t="str">
            <v>مها</v>
          </cell>
          <cell r="E1808" t="str">
            <v>س1</v>
          </cell>
        </row>
        <row r="1809">
          <cell r="A1809">
            <v>213473</v>
          </cell>
          <cell r="B1809" t="str">
            <v>خلود كيوان</v>
          </cell>
          <cell r="C1809" t="str">
            <v>مشهور</v>
          </cell>
          <cell r="D1809" t="str">
            <v>ميسون</v>
          </cell>
          <cell r="E1809" t="str">
            <v>س3</v>
          </cell>
        </row>
        <row r="1810">
          <cell r="A1810">
            <v>213475</v>
          </cell>
          <cell r="B1810" t="str">
            <v>خوله دقاق</v>
          </cell>
          <cell r="C1810" t="str">
            <v>احمد</v>
          </cell>
          <cell r="D1810" t="str">
            <v>نعيمه</v>
          </cell>
          <cell r="E1810" t="str">
            <v>س3</v>
          </cell>
        </row>
        <row r="1811">
          <cell r="A1811">
            <v>213477</v>
          </cell>
          <cell r="B1811" t="str">
            <v>داليا ديراني</v>
          </cell>
          <cell r="C1811" t="str">
            <v>فهد</v>
          </cell>
          <cell r="D1811" t="str">
            <v>لينا</v>
          </cell>
          <cell r="E1811" t="str">
            <v>س1</v>
          </cell>
        </row>
        <row r="1812">
          <cell r="A1812">
            <v>213480</v>
          </cell>
          <cell r="B1812" t="str">
            <v>دانا الطيان</v>
          </cell>
          <cell r="C1812" t="str">
            <v>بسام</v>
          </cell>
          <cell r="D1812" t="str">
            <v>حنان</v>
          </cell>
          <cell r="E1812" t="str">
            <v>س2</v>
          </cell>
        </row>
        <row r="1813">
          <cell r="A1813">
            <v>213481</v>
          </cell>
          <cell r="B1813" t="str">
            <v>دانا بحبوح</v>
          </cell>
          <cell r="C1813" t="str">
            <v>هزاع</v>
          </cell>
          <cell r="D1813" t="str">
            <v>رنده</v>
          </cell>
          <cell r="E1813" t="str">
            <v>س1</v>
          </cell>
        </row>
        <row r="1814">
          <cell r="A1814">
            <v>213484</v>
          </cell>
          <cell r="B1814" t="str">
            <v>دانا عزام</v>
          </cell>
          <cell r="C1814" t="str">
            <v>ايمن</v>
          </cell>
          <cell r="D1814" t="str">
            <v>رنا جنبلاط</v>
          </cell>
          <cell r="E1814" t="str">
            <v>س1</v>
          </cell>
        </row>
        <row r="1815">
          <cell r="A1815">
            <v>213485</v>
          </cell>
          <cell r="B1815" t="str">
            <v>داني اللحام</v>
          </cell>
          <cell r="C1815" t="str">
            <v>شادي</v>
          </cell>
          <cell r="D1815" t="str">
            <v>ريما</v>
          </cell>
          <cell r="E1815" t="str">
            <v>س1</v>
          </cell>
        </row>
        <row r="1816">
          <cell r="A1816">
            <v>213486</v>
          </cell>
          <cell r="B1816" t="str">
            <v>دانيا احمد</v>
          </cell>
          <cell r="C1816" t="str">
            <v>علي</v>
          </cell>
          <cell r="D1816" t="str">
            <v>انتصار</v>
          </cell>
          <cell r="E1816" t="str">
            <v>س2</v>
          </cell>
        </row>
        <row r="1817">
          <cell r="A1817">
            <v>213487</v>
          </cell>
          <cell r="B1817" t="str">
            <v>دانيا الخطيب</v>
          </cell>
          <cell r="C1817" t="str">
            <v>بسام</v>
          </cell>
          <cell r="D1817" t="str">
            <v>هاله</v>
          </cell>
          <cell r="E1817" t="str">
            <v>س2</v>
          </cell>
        </row>
        <row r="1818">
          <cell r="A1818">
            <v>213488</v>
          </cell>
          <cell r="B1818" t="str">
            <v>دانيا عبيد</v>
          </cell>
          <cell r="C1818" t="str">
            <v>محمد حازم</v>
          </cell>
          <cell r="D1818" t="str">
            <v>منى</v>
          </cell>
          <cell r="E1818" t="str">
            <v>س1</v>
          </cell>
        </row>
        <row r="1819">
          <cell r="A1819">
            <v>213489</v>
          </cell>
          <cell r="B1819" t="str">
            <v>دانيا وحود</v>
          </cell>
          <cell r="C1819" t="str">
            <v>ايمن</v>
          </cell>
          <cell r="D1819" t="str">
            <v>فلك</v>
          </cell>
          <cell r="E1819" t="str">
            <v>س2</v>
          </cell>
        </row>
        <row r="1820">
          <cell r="A1820">
            <v>213490</v>
          </cell>
          <cell r="B1820" t="str">
            <v>دانيال صالح</v>
          </cell>
          <cell r="C1820" t="str">
            <v>عارف</v>
          </cell>
          <cell r="D1820" t="str">
            <v>نهاد</v>
          </cell>
          <cell r="E1820" t="str">
            <v>س1</v>
          </cell>
        </row>
        <row r="1821">
          <cell r="A1821">
            <v>213492</v>
          </cell>
          <cell r="B1821" t="str">
            <v>دانيه الدعاس</v>
          </cell>
          <cell r="C1821" t="str">
            <v>طارق</v>
          </cell>
          <cell r="D1821" t="str">
            <v>نور</v>
          </cell>
          <cell r="E1821" t="str">
            <v>س4ح</v>
          </cell>
        </row>
        <row r="1822">
          <cell r="A1822">
            <v>213494</v>
          </cell>
          <cell r="B1822" t="str">
            <v>دانيه المصري</v>
          </cell>
          <cell r="C1822" t="str">
            <v>مامون</v>
          </cell>
          <cell r="D1822" t="str">
            <v>بثينه</v>
          </cell>
          <cell r="E1822" t="str">
            <v>س1</v>
          </cell>
        </row>
        <row r="1823">
          <cell r="A1823">
            <v>213495</v>
          </cell>
          <cell r="B1823" t="str">
            <v>دانيه سوركلي</v>
          </cell>
          <cell r="C1823" t="str">
            <v>شوكت</v>
          </cell>
          <cell r="D1823" t="str">
            <v>ندى</v>
          </cell>
          <cell r="E1823" t="str">
            <v>س3</v>
          </cell>
        </row>
        <row r="1824">
          <cell r="A1824">
            <v>213496</v>
          </cell>
          <cell r="B1824" t="str">
            <v>دانيه شيخ البساتنه</v>
          </cell>
          <cell r="C1824" t="str">
            <v>محمد زياد</v>
          </cell>
          <cell r="D1824" t="str">
            <v>ثناء</v>
          </cell>
          <cell r="E1824" t="str">
            <v>س1</v>
          </cell>
        </row>
        <row r="1825">
          <cell r="A1825">
            <v>213497</v>
          </cell>
          <cell r="B1825" t="str">
            <v>دانيه مصطفى</v>
          </cell>
          <cell r="C1825" t="str">
            <v>خير الدين</v>
          </cell>
          <cell r="D1825" t="str">
            <v>يسرى</v>
          </cell>
          <cell r="E1825" t="str">
            <v>س3ح</v>
          </cell>
        </row>
        <row r="1826">
          <cell r="A1826">
            <v>213498</v>
          </cell>
          <cell r="B1826" t="str">
            <v>دعاء الافيوني</v>
          </cell>
          <cell r="C1826" t="str">
            <v>محمد</v>
          </cell>
          <cell r="D1826" t="str">
            <v>ماجده</v>
          </cell>
          <cell r="E1826" t="str">
            <v>س3</v>
          </cell>
        </row>
        <row r="1827">
          <cell r="A1827">
            <v>213499</v>
          </cell>
          <cell r="B1827" t="str">
            <v>دعاء الدباك</v>
          </cell>
          <cell r="C1827" t="str">
            <v>نادر</v>
          </cell>
          <cell r="D1827" t="str">
            <v>زوبيدا</v>
          </cell>
          <cell r="E1827" t="str">
            <v>س3</v>
          </cell>
        </row>
        <row r="1828">
          <cell r="A1828">
            <v>213500</v>
          </cell>
          <cell r="B1828" t="str">
            <v>دعاء الزنبق</v>
          </cell>
          <cell r="C1828" t="str">
            <v>يحيى</v>
          </cell>
          <cell r="D1828" t="str">
            <v>كوثر</v>
          </cell>
          <cell r="E1828" t="str">
            <v>س4</v>
          </cell>
        </row>
        <row r="1829">
          <cell r="A1829">
            <v>213502</v>
          </cell>
          <cell r="B1829" t="str">
            <v>دعاء الكيلاني</v>
          </cell>
          <cell r="C1829" t="str">
            <v>محمد نذير</v>
          </cell>
          <cell r="D1829" t="str">
            <v>مياده</v>
          </cell>
          <cell r="E1829" t="str">
            <v>س3</v>
          </cell>
        </row>
        <row r="1830">
          <cell r="A1830">
            <v>213503</v>
          </cell>
          <cell r="B1830" t="str">
            <v>دعاء المشعان</v>
          </cell>
          <cell r="C1830" t="str">
            <v>عبد الحكيم</v>
          </cell>
          <cell r="D1830" t="str">
            <v>بشرى</v>
          </cell>
          <cell r="E1830" t="str">
            <v>س3ح</v>
          </cell>
        </row>
        <row r="1831">
          <cell r="A1831">
            <v>213504</v>
          </cell>
          <cell r="B1831" t="str">
            <v>دعاء المصري</v>
          </cell>
          <cell r="C1831" t="str">
            <v>احمد نعيم</v>
          </cell>
          <cell r="D1831" t="str">
            <v>هنادي</v>
          </cell>
          <cell r="E1831" t="str">
            <v>س2</v>
          </cell>
        </row>
        <row r="1832">
          <cell r="A1832">
            <v>213505</v>
          </cell>
          <cell r="B1832" t="str">
            <v>دعاء جنيد</v>
          </cell>
          <cell r="C1832" t="str">
            <v>محمد</v>
          </cell>
          <cell r="D1832" t="str">
            <v>باسمه</v>
          </cell>
          <cell r="E1832" t="str">
            <v>س3</v>
          </cell>
        </row>
        <row r="1833">
          <cell r="A1833">
            <v>213506</v>
          </cell>
          <cell r="B1833" t="str">
            <v>دعاء حميدو</v>
          </cell>
          <cell r="C1833" t="str">
            <v>مرشد</v>
          </cell>
          <cell r="D1833" t="str">
            <v>فريال</v>
          </cell>
          <cell r="E1833" t="str">
            <v>س4ح</v>
          </cell>
        </row>
        <row r="1834">
          <cell r="A1834">
            <v>213507</v>
          </cell>
          <cell r="B1834" t="str">
            <v>دعاء خليل</v>
          </cell>
          <cell r="C1834" t="str">
            <v>حسن</v>
          </cell>
          <cell r="D1834" t="str">
            <v>ثريا</v>
          </cell>
          <cell r="E1834" t="str">
            <v>س1</v>
          </cell>
        </row>
        <row r="1835">
          <cell r="A1835">
            <v>213508</v>
          </cell>
          <cell r="B1835" t="str">
            <v>دعاء سلامه</v>
          </cell>
          <cell r="C1835" t="str">
            <v>احمد</v>
          </cell>
          <cell r="D1835" t="str">
            <v>سهير</v>
          </cell>
          <cell r="E1835" t="str">
            <v>س1</v>
          </cell>
        </row>
        <row r="1836">
          <cell r="A1836">
            <v>213509</v>
          </cell>
          <cell r="B1836" t="str">
            <v>دعاء شخاشيرو</v>
          </cell>
          <cell r="C1836" t="str">
            <v>محمد حامد</v>
          </cell>
          <cell r="D1836" t="str">
            <v>ميساء</v>
          </cell>
          <cell r="E1836" t="str">
            <v>س1</v>
          </cell>
        </row>
        <row r="1837">
          <cell r="A1837">
            <v>213510</v>
          </cell>
          <cell r="B1837" t="str">
            <v>دعاء صباغ</v>
          </cell>
          <cell r="C1837" t="str">
            <v>محمد عماد</v>
          </cell>
          <cell r="D1837" t="str">
            <v>سماح</v>
          </cell>
          <cell r="E1837" t="str">
            <v>س3</v>
          </cell>
        </row>
        <row r="1838">
          <cell r="A1838">
            <v>213512</v>
          </cell>
          <cell r="B1838" t="str">
            <v>دعد الشعار</v>
          </cell>
          <cell r="C1838" t="str">
            <v>محمد صهيب</v>
          </cell>
          <cell r="D1838" t="str">
            <v>لجين</v>
          </cell>
          <cell r="E1838" t="str">
            <v>س3</v>
          </cell>
        </row>
        <row r="1839">
          <cell r="A1839">
            <v>213514</v>
          </cell>
          <cell r="B1839" t="str">
            <v>ديا غاوي</v>
          </cell>
          <cell r="C1839" t="str">
            <v>احمد</v>
          </cell>
          <cell r="D1839" t="str">
            <v>غاده</v>
          </cell>
          <cell r="E1839" t="str">
            <v>س2</v>
          </cell>
        </row>
        <row r="1840">
          <cell r="A1840">
            <v>213516</v>
          </cell>
          <cell r="B1840" t="str">
            <v>ديالا الدامس</v>
          </cell>
          <cell r="C1840" t="str">
            <v>شفيق</v>
          </cell>
          <cell r="D1840" t="str">
            <v>صبحا</v>
          </cell>
          <cell r="E1840" t="str">
            <v>س2</v>
          </cell>
        </row>
        <row r="1841">
          <cell r="A1841">
            <v>213518</v>
          </cell>
          <cell r="B1841" t="str">
            <v>ديانا الخضري</v>
          </cell>
          <cell r="C1841" t="str">
            <v>محمد صمصام</v>
          </cell>
          <cell r="D1841" t="str">
            <v>سمر</v>
          </cell>
          <cell r="E1841" t="str">
            <v>س3ح</v>
          </cell>
        </row>
        <row r="1842">
          <cell r="A1842">
            <v>213519</v>
          </cell>
          <cell r="B1842" t="str">
            <v>ديانا الموعد</v>
          </cell>
          <cell r="C1842" t="str">
            <v>سمير</v>
          </cell>
          <cell r="D1842" t="str">
            <v>نسرين</v>
          </cell>
          <cell r="E1842" t="str">
            <v>س3</v>
          </cell>
        </row>
        <row r="1843">
          <cell r="A1843">
            <v>213520</v>
          </cell>
          <cell r="B1843" t="str">
            <v>ديانا جديد</v>
          </cell>
          <cell r="C1843" t="str">
            <v>لؤي</v>
          </cell>
          <cell r="D1843" t="str">
            <v>مريم</v>
          </cell>
          <cell r="E1843" t="str">
            <v>س1</v>
          </cell>
        </row>
        <row r="1844">
          <cell r="A1844">
            <v>213522</v>
          </cell>
          <cell r="B1844" t="str">
            <v>ديانا شاهين</v>
          </cell>
          <cell r="C1844" t="str">
            <v>محمد</v>
          </cell>
          <cell r="D1844" t="str">
            <v>نوار</v>
          </cell>
          <cell r="E1844" t="str">
            <v>س1</v>
          </cell>
        </row>
        <row r="1845">
          <cell r="A1845">
            <v>213523</v>
          </cell>
          <cell r="B1845" t="str">
            <v>ديانا شبابيبي</v>
          </cell>
          <cell r="C1845" t="str">
            <v>محمد ضياء الدين</v>
          </cell>
          <cell r="D1845" t="str">
            <v>رغداء</v>
          </cell>
          <cell r="E1845" t="str">
            <v>س4ح</v>
          </cell>
        </row>
        <row r="1846">
          <cell r="A1846">
            <v>213524</v>
          </cell>
          <cell r="B1846" t="str">
            <v>ديانا صالح</v>
          </cell>
          <cell r="C1846" t="str">
            <v>محمد</v>
          </cell>
          <cell r="D1846" t="str">
            <v>ريمه</v>
          </cell>
          <cell r="E1846" t="str">
            <v>س1</v>
          </cell>
        </row>
        <row r="1847">
          <cell r="A1847">
            <v>213525</v>
          </cell>
          <cell r="B1847" t="str">
            <v>ديانا قاسم</v>
          </cell>
          <cell r="C1847" t="str">
            <v>محي الدين</v>
          </cell>
          <cell r="D1847" t="str">
            <v>حمديه</v>
          </cell>
          <cell r="E1847" t="str">
            <v>س2</v>
          </cell>
        </row>
        <row r="1848">
          <cell r="A1848">
            <v>213526</v>
          </cell>
          <cell r="B1848" t="str">
            <v>ديما بكر زهدي</v>
          </cell>
          <cell r="C1848" t="str">
            <v>مروان</v>
          </cell>
          <cell r="D1848" t="str">
            <v>فاطمه</v>
          </cell>
          <cell r="E1848" t="str">
            <v>س1</v>
          </cell>
        </row>
        <row r="1849">
          <cell r="A1849">
            <v>213528</v>
          </cell>
          <cell r="B1849" t="str">
            <v>ديما سلعت العقباني</v>
          </cell>
          <cell r="C1849" t="str">
            <v>وائيل</v>
          </cell>
          <cell r="D1849" t="str">
            <v>زهره</v>
          </cell>
          <cell r="E1849" t="str">
            <v>س4ح</v>
          </cell>
        </row>
        <row r="1850">
          <cell r="A1850">
            <v>213529</v>
          </cell>
          <cell r="B1850" t="str">
            <v>ديما عبيد</v>
          </cell>
          <cell r="C1850" t="str">
            <v>حكمت</v>
          </cell>
          <cell r="D1850" t="str">
            <v>غصان</v>
          </cell>
          <cell r="E1850" t="str">
            <v>س1</v>
          </cell>
        </row>
        <row r="1851">
          <cell r="A1851">
            <v>213530</v>
          </cell>
          <cell r="B1851" t="str">
            <v>ديما نزها</v>
          </cell>
          <cell r="C1851" t="str">
            <v>اكرم</v>
          </cell>
          <cell r="D1851" t="str">
            <v>فائده</v>
          </cell>
          <cell r="E1851" t="str">
            <v>س1</v>
          </cell>
        </row>
        <row r="1852">
          <cell r="A1852">
            <v>213532</v>
          </cell>
          <cell r="B1852" t="str">
            <v>ديمه سليمان</v>
          </cell>
          <cell r="C1852" t="str">
            <v>زيدان</v>
          </cell>
          <cell r="D1852" t="str">
            <v>فاطمه</v>
          </cell>
          <cell r="E1852" t="str">
            <v>س1</v>
          </cell>
        </row>
        <row r="1853">
          <cell r="A1853">
            <v>213533</v>
          </cell>
          <cell r="B1853" t="str">
            <v>ديمه شوقل دحله</v>
          </cell>
          <cell r="C1853" t="str">
            <v>خالد</v>
          </cell>
          <cell r="D1853" t="str">
            <v>ريم</v>
          </cell>
          <cell r="E1853" t="str">
            <v>س3</v>
          </cell>
        </row>
        <row r="1854">
          <cell r="A1854">
            <v>213534</v>
          </cell>
          <cell r="B1854" t="str">
            <v>دينا العسافين</v>
          </cell>
          <cell r="C1854" t="str">
            <v>جورج</v>
          </cell>
          <cell r="D1854" t="str">
            <v>مها</v>
          </cell>
          <cell r="E1854" t="str">
            <v>س4</v>
          </cell>
        </row>
        <row r="1855">
          <cell r="A1855">
            <v>213535</v>
          </cell>
          <cell r="B1855" t="str">
            <v>دينا بكراوي</v>
          </cell>
          <cell r="C1855" t="str">
            <v>محمد</v>
          </cell>
          <cell r="D1855" t="str">
            <v>دلال</v>
          </cell>
          <cell r="E1855" t="str">
            <v>س3ح</v>
          </cell>
        </row>
        <row r="1856">
          <cell r="A1856">
            <v>213536</v>
          </cell>
          <cell r="B1856" t="str">
            <v>ذكريات الحاج عمر</v>
          </cell>
          <cell r="C1856" t="str">
            <v>محمود</v>
          </cell>
          <cell r="D1856" t="str">
            <v>مريم</v>
          </cell>
          <cell r="E1856" t="str">
            <v>س4</v>
          </cell>
        </row>
        <row r="1857">
          <cell r="A1857">
            <v>213537</v>
          </cell>
          <cell r="B1857" t="str">
            <v>ذو الفقار حميره</v>
          </cell>
          <cell r="C1857" t="str">
            <v>عصام</v>
          </cell>
          <cell r="D1857" t="str">
            <v>وفيقه</v>
          </cell>
          <cell r="E1857" t="str">
            <v>س1</v>
          </cell>
        </row>
        <row r="1858">
          <cell r="A1858">
            <v>213540</v>
          </cell>
          <cell r="B1858" t="str">
            <v>رؤى الدهان</v>
          </cell>
          <cell r="C1858" t="str">
            <v>عبد المنعم</v>
          </cell>
          <cell r="D1858" t="str">
            <v>ناهد</v>
          </cell>
          <cell r="E1858" t="str">
            <v>س3</v>
          </cell>
        </row>
        <row r="1859">
          <cell r="A1859">
            <v>213541</v>
          </cell>
          <cell r="B1859" t="str">
            <v>رؤى اللمداني</v>
          </cell>
          <cell r="C1859" t="str">
            <v>طلال</v>
          </cell>
          <cell r="D1859" t="str">
            <v>مي</v>
          </cell>
          <cell r="E1859" t="str">
            <v>س1</v>
          </cell>
        </row>
        <row r="1860">
          <cell r="A1860">
            <v>213544</v>
          </cell>
          <cell r="B1860" t="str">
            <v>رؤى صليبي</v>
          </cell>
          <cell r="C1860" t="str">
            <v>محمد</v>
          </cell>
          <cell r="D1860" t="str">
            <v>فاتن</v>
          </cell>
          <cell r="E1860" t="str">
            <v>س3</v>
          </cell>
        </row>
        <row r="1861">
          <cell r="A1861">
            <v>213545</v>
          </cell>
          <cell r="B1861" t="str">
            <v>رؤى عاشور</v>
          </cell>
          <cell r="C1861" t="str">
            <v>محمد منصور</v>
          </cell>
          <cell r="D1861" t="str">
            <v>عبير</v>
          </cell>
          <cell r="E1861" t="str">
            <v>س1</v>
          </cell>
        </row>
        <row r="1862">
          <cell r="A1862">
            <v>213547</v>
          </cell>
          <cell r="B1862" t="str">
            <v>رائد السليم</v>
          </cell>
          <cell r="C1862" t="str">
            <v>منصور</v>
          </cell>
          <cell r="D1862" t="str">
            <v>خديجه</v>
          </cell>
          <cell r="E1862" t="str">
            <v>س1</v>
          </cell>
        </row>
        <row r="1863">
          <cell r="A1863">
            <v>213548</v>
          </cell>
          <cell r="B1863" t="str">
            <v>رائده زليخه</v>
          </cell>
          <cell r="C1863" t="str">
            <v>خالد</v>
          </cell>
          <cell r="D1863" t="str">
            <v>امنه</v>
          </cell>
          <cell r="E1863" t="str">
            <v>س4ح</v>
          </cell>
        </row>
        <row r="1864">
          <cell r="A1864">
            <v>213549</v>
          </cell>
          <cell r="B1864" t="str">
            <v>راجح مرشد</v>
          </cell>
          <cell r="C1864" t="str">
            <v>زياد</v>
          </cell>
          <cell r="D1864" t="str">
            <v>رهف</v>
          </cell>
          <cell r="E1864" t="str">
            <v>س2</v>
          </cell>
        </row>
        <row r="1865">
          <cell r="A1865">
            <v>213550</v>
          </cell>
          <cell r="B1865" t="str">
            <v>راجحه الحميدي</v>
          </cell>
          <cell r="C1865" t="str">
            <v>صالح</v>
          </cell>
          <cell r="D1865" t="str">
            <v>فطومه العبد</v>
          </cell>
          <cell r="E1865" t="str">
            <v>س3</v>
          </cell>
        </row>
        <row r="1866">
          <cell r="A1866">
            <v>213551</v>
          </cell>
          <cell r="B1866" t="str">
            <v>راما اسعد</v>
          </cell>
          <cell r="C1866" t="str">
            <v>يوسف</v>
          </cell>
          <cell r="D1866" t="str">
            <v>صفاء</v>
          </cell>
          <cell r="E1866" t="str">
            <v>س4</v>
          </cell>
        </row>
        <row r="1867">
          <cell r="A1867">
            <v>213552</v>
          </cell>
          <cell r="B1867" t="str">
            <v>راما اسماعيل</v>
          </cell>
          <cell r="C1867" t="str">
            <v>دانيال</v>
          </cell>
          <cell r="D1867" t="str">
            <v>سجيره</v>
          </cell>
          <cell r="E1867" t="str">
            <v>س2</v>
          </cell>
        </row>
        <row r="1868">
          <cell r="A1868">
            <v>213553</v>
          </cell>
          <cell r="B1868" t="str">
            <v>راما البكري</v>
          </cell>
          <cell r="C1868" t="str">
            <v>شمس الدين</v>
          </cell>
          <cell r="D1868" t="str">
            <v>رشا</v>
          </cell>
          <cell r="E1868" t="str">
            <v>س2</v>
          </cell>
        </row>
        <row r="1869">
          <cell r="A1869">
            <v>213554</v>
          </cell>
          <cell r="B1869" t="str">
            <v>راما الخياط</v>
          </cell>
          <cell r="C1869" t="str">
            <v>هشام</v>
          </cell>
          <cell r="D1869" t="str">
            <v>سلام عثمان</v>
          </cell>
          <cell r="E1869" t="str">
            <v>س2</v>
          </cell>
        </row>
        <row r="1870">
          <cell r="A1870">
            <v>213556</v>
          </cell>
          <cell r="B1870" t="str">
            <v>راما الصابوني</v>
          </cell>
          <cell r="C1870" t="str">
            <v>احمد</v>
          </cell>
          <cell r="D1870" t="str">
            <v>روضه</v>
          </cell>
          <cell r="E1870" t="str">
            <v>س3ح</v>
          </cell>
        </row>
        <row r="1871">
          <cell r="A1871">
            <v>213557</v>
          </cell>
          <cell r="B1871" t="str">
            <v>راما الغوش</v>
          </cell>
          <cell r="C1871" t="str">
            <v>هيثم</v>
          </cell>
          <cell r="D1871" t="str">
            <v>باسمه</v>
          </cell>
          <cell r="E1871" t="str">
            <v>س4ح</v>
          </cell>
        </row>
        <row r="1872">
          <cell r="A1872">
            <v>213558</v>
          </cell>
          <cell r="B1872" t="str">
            <v>راما بشناق</v>
          </cell>
          <cell r="C1872" t="str">
            <v>نضال</v>
          </cell>
          <cell r="D1872" t="str">
            <v>سميه</v>
          </cell>
          <cell r="E1872" t="str">
            <v>س4</v>
          </cell>
        </row>
        <row r="1873">
          <cell r="A1873">
            <v>213559</v>
          </cell>
          <cell r="B1873" t="str">
            <v>راما جمعه</v>
          </cell>
          <cell r="C1873" t="str">
            <v>عادل</v>
          </cell>
          <cell r="D1873" t="str">
            <v>غاده</v>
          </cell>
          <cell r="E1873" t="str">
            <v>س3</v>
          </cell>
        </row>
        <row r="1874">
          <cell r="A1874">
            <v>213560</v>
          </cell>
          <cell r="B1874" t="str">
            <v>راما خطاب</v>
          </cell>
          <cell r="C1874" t="str">
            <v>نديم</v>
          </cell>
          <cell r="D1874" t="str">
            <v>هيفاء</v>
          </cell>
          <cell r="E1874" t="str">
            <v>س3</v>
          </cell>
        </row>
        <row r="1875">
          <cell r="A1875">
            <v>213561</v>
          </cell>
          <cell r="B1875" t="str">
            <v>راما ضميريه</v>
          </cell>
          <cell r="C1875" t="str">
            <v>محمد</v>
          </cell>
          <cell r="D1875" t="str">
            <v>رجاء</v>
          </cell>
          <cell r="E1875" t="str">
            <v>س3</v>
          </cell>
        </row>
        <row r="1876">
          <cell r="A1876">
            <v>213565</v>
          </cell>
          <cell r="B1876" t="str">
            <v>راما عمران</v>
          </cell>
          <cell r="C1876" t="str">
            <v>غسان</v>
          </cell>
          <cell r="D1876" t="str">
            <v>ريما</v>
          </cell>
          <cell r="E1876" t="str">
            <v>س2ح</v>
          </cell>
        </row>
        <row r="1877">
          <cell r="A1877">
            <v>213566</v>
          </cell>
          <cell r="B1877" t="str">
            <v>رامه ناعمه</v>
          </cell>
          <cell r="C1877" t="str">
            <v>يحيى</v>
          </cell>
          <cell r="D1877" t="str">
            <v>نهله</v>
          </cell>
          <cell r="E1877" t="str">
            <v>س4</v>
          </cell>
        </row>
        <row r="1878">
          <cell r="A1878">
            <v>213567</v>
          </cell>
          <cell r="B1878" t="str">
            <v>رامه سيف الدين</v>
          </cell>
          <cell r="C1878" t="str">
            <v>محمد</v>
          </cell>
          <cell r="D1878" t="str">
            <v>خزامى</v>
          </cell>
          <cell r="E1878" t="str">
            <v>س4ح</v>
          </cell>
        </row>
        <row r="1879">
          <cell r="A1879">
            <v>213568</v>
          </cell>
          <cell r="B1879" t="str">
            <v>رامي ابو هديله</v>
          </cell>
          <cell r="C1879" t="str">
            <v>عدنان</v>
          </cell>
          <cell r="D1879" t="str">
            <v>باسمه</v>
          </cell>
          <cell r="E1879" t="str">
            <v>س2</v>
          </cell>
        </row>
        <row r="1880">
          <cell r="A1880">
            <v>213569</v>
          </cell>
          <cell r="B1880" t="str">
            <v>رامي الجغامي</v>
          </cell>
          <cell r="C1880" t="str">
            <v>ماجد</v>
          </cell>
          <cell r="D1880" t="str">
            <v>هيام</v>
          </cell>
          <cell r="E1880" t="str">
            <v>س3</v>
          </cell>
        </row>
        <row r="1881">
          <cell r="A1881">
            <v>213570</v>
          </cell>
          <cell r="B1881" t="str">
            <v>رامي القباني</v>
          </cell>
          <cell r="C1881" t="str">
            <v>احمد</v>
          </cell>
          <cell r="D1881" t="str">
            <v>سمر</v>
          </cell>
          <cell r="E1881" t="str">
            <v>س2</v>
          </cell>
        </row>
        <row r="1882">
          <cell r="A1882">
            <v>213572</v>
          </cell>
          <cell r="B1882" t="str">
            <v>رامي واعظ</v>
          </cell>
          <cell r="C1882" t="str">
            <v>فهد</v>
          </cell>
          <cell r="D1882" t="str">
            <v>امل</v>
          </cell>
          <cell r="E1882" t="str">
            <v>س1</v>
          </cell>
        </row>
        <row r="1883">
          <cell r="A1883">
            <v>213573</v>
          </cell>
          <cell r="B1883" t="str">
            <v>راميا الصوري</v>
          </cell>
          <cell r="C1883" t="str">
            <v>غسان</v>
          </cell>
          <cell r="D1883" t="str">
            <v>سعاد</v>
          </cell>
          <cell r="E1883" t="str">
            <v>س4ح</v>
          </cell>
        </row>
        <row r="1884">
          <cell r="A1884">
            <v>213574</v>
          </cell>
          <cell r="B1884" t="str">
            <v>راميه دوبا</v>
          </cell>
          <cell r="C1884" t="str">
            <v>موفق</v>
          </cell>
          <cell r="D1884" t="str">
            <v>ديبه</v>
          </cell>
          <cell r="E1884" t="str">
            <v>س2</v>
          </cell>
        </row>
        <row r="1885">
          <cell r="A1885">
            <v>213575</v>
          </cell>
          <cell r="B1885" t="str">
            <v>رانيا بارودي</v>
          </cell>
          <cell r="C1885" t="str">
            <v>زياد</v>
          </cell>
          <cell r="D1885" t="str">
            <v>صفاء</v>
          </cell>
          <cell r="E1885" t="str">
            <v>س3</v>
          </cell>
        </row>
        <row r="1886">
          <cell r="A1886">
            <v>213576</v>
          </cell>
          <cell r="B1886" t="str">
            <v>رانيا برقوقي</v>
          </cell>
          <cell r="C1886" t="str">
            <v>ايمن</v>
          </cell>
          <cell r="D1886" t="str">
            <v>هدا</v>
          </cell>
          <cell r="E1886" t="str">
            <v>س3ح</v>
          </cell>
        </row>
        <row r="1887">
          <cell r="A1887">
            <v>213577</v>
          </cell>
          <cell r="B1887" t="str">
            <v>رانيه الحمدان</v>
          </cell>
          <cell r="C1887" t="str">
            <v>فواز</v>
          </cell>
          <cell r="D1887" t="str">
            <v>دلال</v>
          </cell>
          <cell r="E1887" t="str">
            <v>س4ح</v>
          </cell>
        </row>
        <row r="1888">
          <cell r="A1888">
            <v>213578</v>
          </cell>
          <cell r="B1888" t="str">
            <v>رانيه علي</v>
          </cell>
          <cell r="C1888" t="str">
            <v>فارس</v>
          </cell>
          <cell r="D1888" t="str">
            <v>عادله</v>
          </cell>
          <cell r="E1888" t="str">
            <v>س1</v>
          </cell>
        </row>
        <row r="1889">
          <cell r="A1889">
            <v>213579</v>
          </cell>
          <cell r="B1889" t="str">
            <v>رانيه عنتر</v>
          </cell>
          <cell r="C1889" t="str">
            <v>رياض</v>
          </cell>
          <cell r="D1889" t="str">
            <v>علا</v>
          </cell>
          <cell r="E1889" t="str">
            <v>س2</v>
          </cell>
        </row>
        <row r="1890">
          <cell r="A1890">
            <v>213581</v>
          </cell>
          <cell r="B1890" t="str">
            <v>ربا طيفور</v>
          </cell>
          <cell r="C1890" t="str">
            <v>محمد جلال</v>
          </cell>
          <cell r="D1890" t="str">
            <v>سهير</v>
          </cell>
          <cell r="E1890" t="str">
            <v>س3ح</v>
          </cell>
        </row>
        <row r="1891">
          <cell r="A1891">
            <v>213583</v>
          </cell>
          <cell r="B1891" t="str">
            <v>ربى رقيه</v>
          </cell>
          <cell r="C1891" t="str">
            <v>طلال</v>
          </cell>
          <cell r="D1891" t="str">
            <v>قمره</v>
          </cell>
          <cell r="E1891" t="str">
            <v>س2</v>
          </cell>
        </row>
        <row r="1892">
          <cell r="A1892">
            <v>213584</v>
          </cell>
          <cell r="B1892" t="str">
            <v>ربيع المنيهي</v>
          </cell>
          <cell r="C1892" t="str">
            <v>عيسى</v>
          </cell>
          <cell r="D1892" t="str">
            <v>عبيده عبد الحق</v>
          </cell>
          <cell r="E1892" t="str">
            <v>س1</v>
          </cell>
        </row>
        <row r="1893">
          <cell r="A1893">
            <v>213585</v>
          </cell>
          <cell r="B1893" t="str">
            <v>رحاب المذيب</v>
          </cell>
          <cell r="C1893" t="str">
            <v>موسى</v>
          </cell>
          <cell r="D1893" t="str">
            <v>ثروه</v>
          </cell>
          <cell r="E1893" t="str">
            <v>س1</v>
          </cell>
        </row>
        <row r="1894">
          <cell r="A1894">
            <v>213586</v>
          </cell>
          <cell r="B1894" t="str">
            <v>رحاب زقزق</v>
          </cell>
          <cell r="C1894" t="str">
            <v>متعب</v>
          </cell>
          <cell r="D1894" t="str">
            <v>هدى</v>
          </cell>
          <cell r="E1894" t="str">
            <v>س2</v>
          </cell>
        </row>
        <row r="1895">
          <cell r="A1895">
            <v>213587</v>
          </cell>
          <cell r="B1895" t="str">
            <v>رحمه محمود</v>
          </cell>
          <cell r="C1895" t="str">
            <v>محمد</v>
          </cell>
          <cell r="D1895" t="str">
            <v>عليا</v>
          </cell>
          <cell r="E1895" t="str">
            <v>س1</v>
          </cell>
        </row>
        <row r="1896">
          <cell r="A1896">
            <v>213588</v>
          </cell>
          <cell r="B1896" t="str">
            <v>ردينه العلي</v>
          </cell>
          <cell r="C1896" t="str">
            <v>يحيى</v>
          </cell>
          <cell r="D1896" t="str">
            <v>غزاله</v>
          </cell>
          <cell r="E1896" t="str">
            <v>س4</v>
          </cell>
        </row>
        <row r="1897">
          <cell r="A1897">
            <v>213590</v>
          </cell>
          <cell r="B1897" t="str">
            <v>رزان الدالاتي</v>
          </cell>
          <cell r="C1897" t="str">
            <v>مامون</v>
          </cell>
          <cell r="D1897" t="str">
            <v>خديجه</v>
          </cell>
          <cell r="E1897" t="str">
            <v>س2</v>
          </cell>
        </row>
        <row r="1898">
          <cell r="A1898">
            <v>213591</v>
          </cell>
          <cell r="B1898" t="str">
            <v>رزان المرزوقي</v>
          </cell>
          <cell r="C1898" t="str">
            <v>عماد</v>
          </cell>
          <cell r="D1898" t="str">
            <v>فرات</v>
          </cell>
          <cell r="E1898" t="str">
            <v>س2</v>
          </cell>
        </row>
        <row r="1899">
          <cell r="A1899">
            <v>213592</v>
          </cell>
          <cell r="B1899" t="str">
            <v>رزان اليسقي</v>
          </cell>
          <cell r="C1899" t="str">
            <v>نادر</v>
          </cell>
          <cell r="D1899" t="str">
            <v>هنا</v>
          </cell>
          <cell r="E1899" t="str">
            <v>س1</v>
          </cell>
        </row>
        <row r="1900">
          <cell r="A1900">
            <v>213593</v>
          </cell>
          <cell r="B1900" t="str">
            <v>رزان حوريه</v>
          </cell>
          <cell r="C1900" t="str">
            <v>عبد الكريم</v>
          </cell>
          <cell r="D1900" t="str">
            <v>رنا</v>
          </cell>
          <cell r="E1900" t="str">
            <v>س2</v>
          </cell>
        </row>
        <row r="1901">
          <cell r="A1901">
            <v>213594</v>
          </cell>
          <cell r="B1901" t="str">
            <v>رزان محمود</v>
          </cell>
          <cell r="C1901" t="str">
            <v>حكمت</v>
          </cell>
          <cell r="D1901" t="str">
            <v>هناء</v>
          </cell>
          <cell r="E1901" t="str">
            <v>س3</v>
          </cell>
        </row>
        <row r="1902">
          <cell r="A1902">
            <v>213595</v>
          </cell>
          <cell r="B1902" t="str">
            <v>رزان محمود الحسين</v>
          </cell>
          <cell r="C1902" t="str">
            <v>علي</v>
          </cell>
          <cell r="D1902" t="str">
            <v>يسرى</v>
          </cell>
          <cell r="E1902" t="str">
            <v>س3</v>
          </cell>
        </row>
        <row r="1903">
          <cell r="A1903">
            <v>213596</v>
          </cell>
          <cell r="B1903" t="str">
            <v>رزان نزيهه</v>
          </cell>
          <cell r="C1903" t="str">
            <v>علي</v>
          </cell>
          <cell r="D1903" t="str">
            <v>سميره</v>
          </cell>
          <cell r="E1903" t="str">
            <v>س2</v>
          </cell>
        </row>
        <row r="1904">
          <cell r="A1904">
            <v>213597</v>
          </cell>
          <cell r="B1904" t="str">
            <v>رزان نصر</v>
          </cell>
          <cell r="C1904" t="str">
            <v>اكرم اسعد</v>
          </cell>
          <cell r="D1904" t="str">
            <v>وفاء</v>
          </cell>
          <cell r="E1904" t="str">
            <v>س3ح</v>
          </cell>
        </row>
        <row r="1905">
          <cell r="A1905">
            <v>213598</v>
          </cell>
          <cell r="B1905" t="str">
            <v>رزان وحود</v>
          </cell>
          <cell r="C1905" t="str">
            <v>ايمن</v>
          </cell>
          <cell r="D1905" t="str">
            <v>فلك</v>
          </cell>
          <cell r="E1905" t="str">
            <v>س2ح</v>
          </cell>
        </row>
        <row r="1906">
          <cell r="A1906">
            <v>213599</v>
          </cell>
          <cell r="B1906" t="str">
            <v>رزان ورده</v>
          </cell>
          <cell r="C1906" t="str">
            <v>شهم</v>
          </cell>
          <cell r="D1906" t="str">
            <v>حنان</v>
          </cell>
          <cell r="E1906" t="str">
            <v>س2</v>
          </cell>
        </row>
        <row r="1907">
          <cell r="A1907">
            <v>213601</v>
          </cell>
          <cell r="B1907" t="str">
            <v>رشا ابراهيم</v>
          </cell>
          <cell r="C1907" t="str">
            <v>عبد الرزاق</v>
          </cell>
          <cell r="D1907" t="str">
            <v>فريال</v>
          </cell>
          <cell r="E1907" t="str">
            <v>س3ح</v>
          </cell>
        </row>
        <row r="1908">
          <cell r="A1908">
            <v>213602</v>
          </cell>
          <cell r="B1908" t="str">
            <v>رشا الحامض</v>
          </cell>
          <cell r="C1908" t="str">
            <v>حسن</v>
          </cell>
          <cell r="D1908" t="str">
            <v>امل</v>
          </cell>
          <cell r="E1908" t="str">
            <v>س2</v>
          </cell>
        </row>
        <row r="1909">
          <cell r="A1909">
            <v>213603</v>
          </cell>
          <cell r="B1909" t="str">
            <v>رشا الخوص</v>
          </cell>
          <cell r="C1909" t="str">
            <v>خالد</v>
          </cell>
          <cell r="D1909" t="str">
            <v>منى</v>
          </cell>
          <cell r="E1909" t="str">
            <v>س1</v>
          </cell>
        </row>
        <row r="1910">
          <cell r="A1910">
            <v>213606</v>
          </cell>
          <cell r="B1910" t="str">
            <v>رشا براك</v>
          </cell>
          <cell r="C1910" t="str">
            <v>محمود</v>
          </cell>
          <cell r="D1910" t="str">
            <v>قمر</v>
          </cell>
          <cell r="E1910" t="str">
            <v>س1</v>
          </cell>
        </row>
        <row r="1911">
          <cell r="A1911">
            <v>213607</v>
          </cell>
          <cell r="B1911" t="str">
            <v>رشا برغله</v>
          </cell>
          <cell r="C1911" t="str">
            <v>رياض</v>
          </cell>
          <cell r="D1911" t="str">
            <v>امل</v>
          </cell>
          <cell r="E1911" t="str">
            <v>س1</v>
          </cell>
        </row>
        <row r="1912">
          <cell r="A1912">
            <v>213608</v>
          </cell>
          <cell r="B1912" t="str">
            <v>رشا حمصي</v>
          </cell>
          <cell r="C1912" t="str">
            <v>اليا</v>
          </cell>
          <cell r="D1912" t="str">
            <v>لطيفه</v>
          </cell>
          <cell r="E1912" t="str">
            <v>س4</v>
          </cell>
        </row>
        <row r="1913">
          <cell r="A1913">
            <v>213609</v>
          </cell>
          <cell r="B1913" t="str">
            <v>رشا دسوقي</v>
          </cell>
          <cell r="C1913" t="str">
            <v>عبد الرزاق</v>
          </cell>
          <cell r="D1913" t="str">
            <v>زوها</v>
          </cell>
          <cell r="E1913" t="str">
            <v>س1</v>
          </cell>
        </row>
        <row r="1914">
          <cell r="A1914">
            <v>213610</v>
          </cell>
          <cell r="B1914" t="str">
            <v>رشا هديها</v>
          </cell>
          <cell r="C1914" t="str">
            <v>محمد سعيد</v>
          </cell>
          <cell r="D1914" t="str">
            <v>ايمان</v>
          </cell>
          <cell r="E1914" t="str">
            <v>س4ح</v>
          </cell>
        </row>
        <row r="1915">
          <cell r="A1915">
            <v>213611</v>
          </cell>
          <cell r="B1915" t="str">
            <v>رشراش ابو احمد</v>
          </cell>
          <cell r="C1915" t="str">
            <v>كايد</v>
          </cell>
          <cell r="D1915" t="str">
            <v>مجد</v>
          </cell>
          <cell r="E1915" t="str">
            <v>س4ح</v>
          </cell>
        </row>
        <row r="1916">
          <cell r="A1916">
            <v>213616</v>
          </cell>
          <cell r="B1916" t="str">
            <v>رغد حناوي</v>
          </cell>
          <cell r="C1916" t="str">
            <v>محمد سمير</v>
          </cell>
          <cell r="D1916" t="str">
            <v>ايمان</v>
          </cell>
          <cell r="E1916" t="str">
            <v>س3</v>
          </cell>
        </row>
        <row r="1917">
          <cell r="A1917">
            <v>213618</v>
          </cell>
          <cell r="B1917" t="str">
            <v>رقيه عبد الحفيظ</v>
          </cell>
          <cell r="C1917" t="str">
            <v>عامر</v>
          </cell>
          <cell r="D1917" t="str">
            <v>لبنى</v>
          </cell>
          <cell r="E1917" t="str">
            <v>س3</v>
          </cell>
        </row>
        <row r="1918">
          <cell r="A1918">
            <v>213619</v>
          </cell>
          <cell r="B1918" t="str">
            <v>رقيه سقا اميني</v>
          </cell>
          <cell r="C1918" t="str">
            <v>منار</v>
          </cell>
          <cell r="D1918" t="str">
            <v>اروى</v>
          </cell>
          <cell r="E1918" t="str">
            <v>س3</v>
          </cell>
        </row>
        <row r="1919">
          <cell r="A1919">
            <v>213620</v>
          </cell>
          <cell r="B1919" t="str">
            <v>رقيه مبروكه</v>
          </cell>
          <cell r="C1919" t="str">
            <v>عبد الحميد</v>
          </cell>
          <cell r="D1919" t="str">
            <v>نازك</v>
          </cell>
          <cell r="E1919" t="str">
            <v>س3ح</v>
          </cell>
        </row>
        <row r="1920">
          <cell r="A1920">
            <v>213621</v>
          </cell>
          <cell r="B1920" t="str">
            <v>رمزيه عباده</v>
          </cell>
          <cell r="C1920" t="str">
            <v>علي</v>
          </cell>
          <cell r="D1920" t="str">
            <v>خديجه</v>
          </cell>
          <cell r="E1920" t="str">
            <v>س2</v>
          </cell>
        </row>
        <row r="1921">
          <cell r="A1921">
            <v>213623</v>
          </cell>
          <cell r="B1921" t="str">
            <v>رنا دنبر</v>
          </cell>
          <cell r="C1921" t="str">
            <v>عفيف</v>
          </cell>
          <cell r="D1921" t="str">
            <v>سميره</v>
          </cell>
          <cell r="E1921" t="str">
            <v>س4</v>
          </cell>
        </row>
        <row r="1922">
          <cell r="A1922">
            <v>213625</v>
          </cell>
          <cell r="B1922" t="str">
            <v>رنا شيخه</v>
          </cell>
          <cell r="C1922" t="str">
            <v>زهير</v>
          </cell>
          <cell r="D1922" t="str">
            <v>فاطمه</v>
          </cell>
          <cell r="E1922" t="str">
            <v>س2</v>
          </cell>
        </row>
        <row r="1923">
          <cell r="A1923">
            <v>213626</v>
          </cell>
          <cell r="B1923" t="str">
            <v>رنا صعب</v>
          </cell>
          <cell r="C1923" t="str">
            <v>راني</v>
          </cell>
          <cell r="D1923" t="str">
            <v>غاده الصباغ</v>
          </cell>
          <cell r="E1923" t="str">
            <v>س2</v>
          </cell>
        </row>
        <row r="1924">
          <cell r="A1924">
            <v>213628</v>
          </cell>
          <cell r="B1924" t="str">
            <v>رنا مريدن</v>
          </cell>
          <cell r="C1924" t="str">
            <v>عبد الجليل</v>
          </cell>
          <cell r="D1924" t="str">
            <v>ميساء</v>
          </cell>
          <cell r="E1924" t="str">
            <v>س2</v>
          </cell>
        </row>
        <row r="1925">
          <cell r="A1925">
            <v>213629</v>
          </cell>
          <cell r="B1925" t="str">
            <v>رنده الشامي</v>
          </cell>
          <cell r="C1925" t="str">
            <v>سمير</v>
          </cell>
          <cell r="D1925" t="str">
            <v>ندى</v>
          </cell>
          <cell r="E1925" t="str">
            <v>س2</v>
          </cell>
        </row>
        <row r="1926">
          <cell r="A1926">
            <v>213631</v>
          </cell>
          <cell r="B1926" t="str">
            <v>رنيم الرزق</v>
          </cell>
          <cell r="C1926" t="str">
            <v>بشار</v>
          </cell>
          <cell r="D1926" t="str">
            <v>حنان</v>
          </cell>
          <cell r="E1926" t="str">
            <v>س3ح</v>
          </cell>
        </row>
        <row r="1927">
          <cell r="A1927">
            <v>213635</v>
          </cell>
          <cell r="B1927" t="str">
            <v>رنيم دبا</v>
          </cell>
          <cell r="C1927" t="str">
            <v>عبد القادر</v>
          </cell>
          <cell r="D1927" t="str">
            <v>نجلاء</v>
          </cell>
          <cell r="E1927" t="str">
            <v>س4</v>
          </cell>
        </row>
        <row r="1928">
          <cell r="A1928">
            <v>213636</v>
          </cell>
          <cell r="B1928" t="str">
            <v>رنيم صندوق</v>
          </cell>
          <cell r="C1928" t="str">
            <v>حسن</v>
          </cell>
          <cell r="D1928" t="str">
            <v>وفاء</v>
          </cell>
          <cell r="E1928" t="str">
            <v>س4ح</v>
          </cell>
        </row>
        <row r="1929">
          <cell r="A1929">
            <v>213638</v>
          </cell>
          <cell r="B1929" t="str">
            <v>رنيم محمد</v>
          </cell>
          <cell r="C1929" t="str">
            <v>علي</v>
          </cell>
          <cell r="D1929" t="str">
            <v>هيام</v>
          </cell>
          <cell r="E1929" t="str">
            <v>س2</v>
          </cell>
        </row>
        <row r="1930">
          <cell r="A1930">
            <v>213639</v>
          </cell>
          <cell r="B1930" t="str">
            <v>رهام الزمار</v>
          </cell>
          <cell r="C1930" t="str">
            <v>يوسف</v>
          </cell>
          <cell r="D1930" t="str">
            <v>عبير الجعفري</v>
          </cell>
          <cell r="E1930" t="str">
            <v>س3</v>
          </cell>
        </row>
        <row r="1931">
          <cell r="A1931">
            <v>213640</v>
          </cell>
          <cell r="B1931" t="str">
            <v>رهام الصباغ</v>
          </cell>
          <cell r="C1931" t="str">
            <v>بيان</v>
          </cell>
          <cell r="D1931" t="str">
            <v>رجاء</v>
          </cell>
          <cell r="E1931" t="str">
            <v>س1</v>
          </cell>
        </row>
        <row r="1932">
          <cell r="A1932">
            <v>213642</v>
          </cell>
          <cell r="B1932" t="str">
            <v>رهام المحمد</v>
          </cell>
          <cell r="C1932" t="str">
            <v>هيثم</v>
          </cell>
          <cell r="D1932" t="str">
            <v>ناهيه</v>
          </cell>
          <cell r="E1932" t="str">
            <v>س4</v>
          </cell>
        </row>
        <row r="1933">
          <cell r="A1933">
            <v>213643</v>
          </cell>
          <cell r="B1933" t="str">
            <v>رهام زيدان</v>
          </cell>
          <cell r="C1933" t="str">
            <v>نعيم</v>
          </cell>
          <cell r="D1933" t="str">
            <v>حياه</v>
          </cell>
          <cell r="E1933" t="str">
            <v>س1</v>
          </cell>
        </row>
        <row r="1934">
          <cell r="A1934">
            <v>213644</v>
          </cell>
          <cell r="B1934" t="str">
            <v>رهام محيو</v>
          </cell>
          <cell r="C1934" t="str">
            <v>فؤاد</v>
          </cell>
          <cell r="D1934" t="str">
            <v>رحمه</v>
          </cell>
          <cell r="E1934" t="str">
            <v>س1</v>
          </cell>
        </row>
        <row r="1935">
          <cell r="A1935">
            <v>213645</v>
          </cell>
          <cell r="B1935" t="str">
            <v>رهام منصور</v>
          </cell>
          <cell r="C1935" t="str">
            <v>حسين</v>
          </cell>
          <cell r="D1935" t="str">
            <v>امل</v>
          </cell>
          <cell r="E1935" t="str">
            <v>س2</v>
          </cell>
        </row>
        <row r="1936">
          <cell r="A1936">
            <v>213650</v>
          </cell>
          <cell r="B1936" t="str">
            <v>رهف الكردي</v>
          </cell>
          <cell r="C1936" t="str">
            <v>حسان</v>
          </cell>
          <cell r="D1936" t="str">
            <v>وسيله</v>
          </cell>
          <cell r="E1936" t="str">
            <v>س1</v>
          </cell>
        </row>
        <row r="1937">
          <cell r="A1937">
            <v>213651</v>
          </cell>
          <cell r="B1937" t="str">
            <v>رهف ايوب</v>
          </cell>
          <cell r="C1937" t="str">
            <v>عبد الحميد</v>
          </cell>
          <cell r="D1937" t="str">
            <v>عفاف</v>
          </cell>
          <cell r="E1937" t="str">
            <v>س4</v>
          </cell>
        </row>
        <row r="1938">
          <cell r="A1938">
            <v>213652</v>
          </cell>
          <cell r="B1938" t="str">
            <v>رهف سقر</v>
          </cell>
          <cell r="C1938" t="str">
            <v>باسم</v>
          </cell>
          <cell r="D1938" t="str">
            <v>ريما</v>
          </cell>
          <cell r="E1938" t="str">
            <v>س4</v>
          </cell>
        </row>
        <row r="1939">
          <cell r="A1939">
            <v>213653</v>
          </cell>
          <cell r="B1939" t="str">
            <v>رهف شيخاني</v>
          </cell>
          <cell r="C1939" t="str">
            <v>محمد خالد</v>
          </cell>
          <cell r="D1939" t="str">
            <v>هيفين</v>
          </cell>
          <cell r="E1939" t="str">
            <v>س3</v>
          </cell>
        </row>
        <row r="1940">
          <cell r="A1940">
            <v>213654</v>
          </cell>
          <cell r="B1940" t="str">
            <v>رهف قبيطري</v>
          </cell>
          <cell r="C1940" t="str">
            <v>ايمن</v>
          </cell>
          <cell r="D1940" t="str">
            <v>ابتسام</v>
          </cell>
          <cell r="E1940" t="str">
            <v>س3</v>
          </cell>
        </row>
        <row r="1941">
          <cell r="A1941">
            <v>213655</v>
          </cell>
          <cell r="B1941" t="str">
            <v>رهف مرسي كناكري</v>
          </cell>
          <cell r="C1941" t="str">
            <v>محمد</v>
          </cell>
          <cell r="D1941" t="str">
            <v>سليمه</v>
          </cell>
          <cell r="E1941" t="str">
            <v>س3</v>
          </cell>
        </row>
        <row r="1942">
          <cell r="A1942">
            <v>213656</v>
          </cell>
          <cell r="B1942" t="str">
            <v>روءه حمدان</v>
          </cell>
          <cell r="C1942" t="str">
            <v>محمد</v>
          </cell>
          <cell r="D1942" t="str">
            <v>ريما</v>
          </cell>
          <cell r="E1942" t="str">
            <v>س2</v>
          </cell>
        </row>
        <row r="1943">
          <cell r="A1943">
            <v>213657</v>
          </cell>
          <cell r="B1943" t="str">
            <v>روان الحباس</v>
          </cell>
          <cell r="C1943" t="str">
            <v>محمد توفيق</v>
          </cell>
          <cell r="D1943" t="str">
            <v>فرح</v>
          </cell>
          <cell r="E1943" t="str">
            <v>س3ح</v>
          </cell>
        </row>
        <row r="1944">
          <cell r="A1944">
            <v>213658</v>
          </cell>
          <cell r="B1944" t="str">
            <v>روان الحمصي</v>
          </cell>
          <cell r="C1944" t="str">
            <v>معتز</v>
          </cell>
          <cell r="D1944" t="str">
            <v>حنان</v>
          </cell>
          <cell r="E1944" t="str">
            <v>س3</v>
          </cell>
        </row>
        <row r="1945">
          <cell r="A1945">
            <v>213659</v>
          </cell>
          <cell r="B1945" t="str">
            <v>روان الصغير</v>
          </cell>
          <cell r="C1945" t="str">
            <v>محمد بسام</v>
          </cell>
          <cell r="D1945" t="str">
            <v>ميساء</v>
          </cell>
          <cell r="E1945" t="str">
            <v>س2</v>
          </cell>
        </row>
        <row r="1946">
          <cell r="A1946">
            <v>213660</v>
          </cell>
          <cell r="B1946" t="str">
            <v>روان الطري</v>
          </cell>
          <cell r="C1946" t="str">
            <v>محمد</v>
          </cell>
          <cell r="D1946" t="str">
            <v>غفران</v>
          </cell>
          <cell r="E1946" t="str">
            <v>س1</v>
          </cell>
        </row>
        <row r="1947">
          <cell r="A1947">
            <v>213664</v>
          </cell>
          <cell r="B1947" t="str">
            <v>روان ديوب</v>
          </cell>
          <cell r="C1947" t="str">
            <v>عادل</v>
          </cell>
          <cell r="D1947" t="str">
            <v>منى</v>
          </cell>
          <cell r="E1947" t="str">
            <v>س3</v>
          </cell>
        </row>
        <row r="1948">
          <cell r="A1948">
            <v>213667</v>
          </cell>
          <cell r="B1948" t="str">
            <v>روان عتيق</v>
          </cell>
          <cell r="C1948" t="str">
            <v>رياض</v>
          </cell>
          <cell r="D1948" t="str">
            <v>غاده</v>
          </cell>
          <cell r="E1948" t="str">
            <v>س4</v>
          </cell>
        </row>
        <row r="1949">
          <cell r="A1949">
            <v>213668</v>
          </cell>
          <cell r="B1949" t="str">
            <v>روان قدوره</v>
          </cell>
          <cell r="C1949" t="str">
            <v>احمد معتز</v>
          </cell>
          <cell r="D1949" t="str">
            <v>رنا</v>
          </cell>
          <cell r="E1949" t="str">
            <v>س1</v>
          </cell>
        </row>
        <row r="1950">
          <cell r="A1950">
            <v>213669</v>
          </cell>
          <cell r="B1950" t="str">
            <v>روان كمون</v>
          </cell>
          <cell r="C1950" t="str">
            <v>خالد</v>
          </cell>
          <cell r="D1950" t="str">
            <v>ناديا</v>
          </cell>
          <cell r="E1950" t="str">
            <v>س3</v>
          </cell>
        </row>
        <row r="1951">
          <cell r="A1951">
            <v>213670</v>
          </cell>
          <cell r="B1951" t="str">
            <v>روان ناشوق</v>
          </cell>
          <cell r="C1951" t="str">
            <v>ماجد</v>
          </cell>
          <cell r="D1951" t="str">
            <v>رزان</v>
          </cell>
          <cell r="E1951" t="str">
            <v>س3</v>
          </cell>
        </row>
        <row r="1952">
          <cell r="A1952">
            <v>213672</v>
          </cell>
          <cell r="B1952" t="str">
            <v>روزانا واكيم</v>
          </cell>
          <cell r="C1952" t="str">
            <v>فريد</v>
          </cell>
          <cell r="D1952" t="str">
            <v>زهره عساف</v>
          </cell>
          <cell r="E1952" t="str">
            <v>س3</v>
          </cell>
        </row>
        <row r="1953">
          <cell r="A1953">
            <v>213674</v>
          </cell>
          <cell r="B1953" t="str">
            <v>روضه الكوا</v>
          </cell>
          <cell r="C1953" t="str">
            <v>عماد</v>
          </cell>
          <cell r="D1953" t="str">
            <v>عائشه</v>
          </cell>
          <cell r="E1953" t="str">
            <v>س1</v>
          </cell>
        </row>
        <row r="1954">
          <cell r="A1954">
            <v>213676</v>
          </cell>
          <cell r="B1954" t="str">
            <v>رولا حاتم</v>
          </cell>
          <cell r="C1954" t="str">
            <v>نبهان</v>
          </cell>
          <cell r="D1954" t="str">
            <v>ثناء</v>
          </cell>
          <cell r="E1954" t="str">
            <v>س2</v>
          </cell>
        </row>
        <row r="1955">
          <cell r="A1955">
            <v>213677</v>
          </cell>
          <cell r="B1955" t="str">
            <v>روليان سليمان</v>
          </cell>
          <cell r="C1955" t="str">
            <v>عدنان</v>
          </cell>
          <cell r="D1955" t="str">
            <v>سوسن</v>
          </cell>
          <cell r="E1955" t="str">
            <v>س1</v>
          </cell>
        </row>
        <row r="1956">
          <cell r="A1956">
            <v>213678</v>
          </cell>
          <cell r="B1956" t="str">
            <v>رونزا قسام</v>
          </cell>
          <cell r="C1956" t="str">
            <v>اياد</v>
          </cell>
          <cell r="D1956" t="str">
            <v>ايمان</v>
          </cell>
          <cell r="E1956" t="str">
            <v>س4ح</v>
          </cell>
        </row>
        <row r="1957">
          <cell r="A1957">
            <v>213679</v>
          </cell>
          <cell r="B1957" t="str">
            <v>روني قاروط</v>
          </cell>
          <cell r="C1957" t="str">
            <v>نزار</v>
          </cell>
          <cell r="D1957" t="str">
            <v>فدوى</v>
          </cell>
          <cell r="E1957" t="str">
            <v>س1</v>
          </cell>
        </row>
        <row r="1958">
          <cell r="A1958">
            <v>213681</v>
          </cell>
          <cell r="B1958" t="str">
            <v>ريتا النجم</v>
          </cell>
          <cell r="C1958" t="str">
            <v>وجيه</v>
          </cell>
          <cell r="D1958" t="str">
            <v>رانيا</v>
          </cell>
          <cell r="E1958" t="str">
            <v>س2</v>
          </cell>
        </row>
        <row r="1959">
          <cell r="A1959">
            <v>213682</v>
          </cell>
          <cell r="B1959" t="str">
            <v>ريتا حداد</v>
          </cell>
          <cell r="C1959" t="str">
            <v>فادي</v>
          </cell>
          <cell r="D1959" t="str">
            <v>سهام</v>
          </cell>
          <cell r="E1959" t="str">
            <v>س1</v>
          </cell>
        </row>
        <row r="1960">
          <cell r="A1960">
            <v>213683</v>
          </cell>
          <cell r="B1960" t="str">
            <v>ريتا حسن</v>
          </cell>
          <cell r="C1960" t="str">
            <v>حسن</v>
          </cell>
          <cell r="D1960" t="str">
            <v>ميساء</v>
          </cell>
          <cell r="E1960" t="str">
            <v>س2</v>
          </cell>
        </row>
        <row r="1961">
          <cell r="A1961">
            <v>213688</v>
          </cell>
          <cell r="B1961" t="str">
            <v>ريم المغوش</v>
          </cell>
          <cell r="C1961" t="str">
            <v>جميل</v>
          </cell>
          <cell r="D1961" t="str">
            <v>ميسون</v>
          </cell>
          <cell r="E1961" t="str">
            <v>س1</v>
          </cell>
        </row>
        <row r="1962">
          <cell r="A1962">
            <v>213689</v>
          </cell>
          <cell r="B1962" t="str">
            <v>ريم بركات</v>
          </cell>
          <cell r="C1962" t="str">
            <v>عبد الغني</v>
          </cell>
          <cell r="D1962" t="str">
            <v>سمر</v>
          </cell>
          <cell r="E1962" t="str">
            <v>س3</v>
          </cell>
        </row>
        <row r="1963">
          <cell r="A1963">
            <v>213690</v>
          </cell>
          <cell r="B1963" t="str">
            <v>ريم جنيد</v>
          </cell>
          <cell r="C1963" t="str">
            <v>احمد</v>
          </cell>
          <cell r="D1963" t="str">
            <v>قمر</v>
          </cell>
          <cell r="E1963" t="str">
            <v>س1</v>
          </cell>
        </row>
        <row r="1964">
          <cell r="A1964">
            <v>213691</v>
          </cell>
          <cell r="B1964" t="str">
            <v>ريم دبول</v>
          </cell>
          <cell r="C1964" t="str">
            <v>محمد</v>
          </cell>
          <cell r="D1964" t="str">
            <v>سميره</v>
          </cell>
          <cell r="E1964" t="str">
            <v>س2</v>
          </cell>
        </row>
        <row r="1965">
          <cell r="A1965">
            <v>213694</v>
          </cell>
          <cell r="B1965" t="str">
            <v>ريم سموني</v>
          </cell>
          <cell r="C1965" t="str">
            <v>نجيب</v>
          </cell>
          <cell r="D1965" t="str">
            <v>ريمه</v>
          </cell>
          <cell r="E1965" t="str">
            <v>س3</v>
          </cell>
        </row>
        <row r="1966">
          <cell r="A1966">
            <v>213695</v>
          </cell>
          <cell r="B1966" t="str">
            <v>ريم شيخاني</v>
          </cell>
          <cell r="C1966" t="str">
            <v>صلاح الدين</v>
          </cell>
          <cell r="D1966" t="str">
            <v>ماجده</v>
          </cell>
          <cell r="E1966" t="str">
            <v>س2</v>
          </cell>
        </row>
        <row r="1967">
          <cell r="A1967">
            <v>213697</v>
          </cell>
          <cell r="B1967" t="str">
            <v>ريم قطنا</v>
          </cell>
          <cell r="C1967" t="str">
            <v>ايمن</v>
          </cell>
          <cell r="D1967" t="str">
            <v>وفاء</v>
          </cell>
          <cell r="E1967" t="str">
            <v>س2</v>
          </cell>
        </row>
        <row r="1968">
          <cell r="A1968">
            <v>213698</v>
          </cell>
          <cell r="B1968" t="str">
            <v>ريم مسعود</v>
          </cell>
          <cell r="C1968" t="str">
            <v>سجيع</v>
          </cell>
          <cell r="D1968" t="str">
            <v>لمعه</v>
          </cell>
          <cell r="E1968" t="str">
            <v>س1</v>
          </cell>
        </row>
        <row r="1969">
          <cell r="A1969">
            <v>213699</v>
          </cell>
          <cell r="B1969" t="str">
            <v>ريم ميهوب</v>
          </cell>
          <cell r="C1969" t="str">
            <v>انيس</v>
          </cell>
          <cell r="D1969" t="str">
            <v>اسمهان</v>
          </cell>
          <cell r="E1969" t="str">
            <v>س1</v>
          </cell>
        </row>
        <row r="1970">
          <cell r="A1970">
            <v>213700</v>
          </cell>
          <cell r="B1970" t="str">
            <v>ريم نويدر</v>
          </cell>
          <cell r="C1970" t="str">
            <v>سليمان</v>
          </cell>
          <cell r="D1970" t="str">
            <v>منى</v>
          </cell>
          <cell r="E1970" t="str">
            <v>س1</v>
          </cell>
        </row>
        <row r="1971">
          <cell r="A1971">
            <v>213702</v>
          </cell>
          <cell r="B1971" t="str">
            <v>ريما طالب</v>
          </cell>
          <cell r="C1971" t="str">
            <v>محمد ربيع</v>
          </cell>
          <cell r="D1971" t="str">
            <v>نجاح</v>
          </cell>
          <cell r="E1971" t="str">
            <v>س4</v>
          </cell>
        </row>
        <row r="1972">
          <cell r="A1972">
            <v>213703</v>
          </cell>
          <cell r="B1972" t="str">
            <v>ريما عبد الله</v>
          </cell>
          <cell r="C1972" t="str">
            <v>طاهر</v>
          </cell>
          <cell r="D1972" t="str">
            <v>حميده</v>
          </cell>
          <cell r="E1972" t="str">
            <v>س3</v>
          </cell>
        </row>
        <row r="1973">
          <cell r="A1973">
            <v>213705</v>
          </cell>
          <cell r="B1973" t="str">
            <v>ريما مير علي</v>
          </cell>
          <cell r="C1973" t="str">
            <v>نزار</v>
          </cell>
          <cell r="D1973" t="str">
            <v>مكارم</v>
          </cell>
          <cell r="E1973" t="str">
            <v>س3</v>
          </cell>
        </row>
        <row r="1974">
          <cell r="A1974">
            <v>213707</v>
          </cell>
          <cell r="B1974" t="str">
            <v>ريمه الحلبي</v>
          </cell>
          <cell r="C1974" t="str">
            <v>عصام</v>
          </cell>
          <cell r="D1974" t="str">
            <v>يسرى</v>
          </cell>
          <cell r="E1974" t="str">
            <v>س2</v>
          </cell>
        </row>
        <row r="1975">
          <cell r="A1975">
            <v>213708</v>
          </cell>
          <cell r="B1975" t="str">
            <v>ريمي الدبش</v>
          </cell>
          <cell r="C1975" t="str">
            <v>احمد</v>
          </cell>
          <cell r="D1975" t="str">
            <v>هدى</v>
          </cell>
          <cell r="E1975" t="str">
            <v>س1</v>
          </cell>
        </row>
        <row r="1976">
          <cell r="A1976">
            <v>213709</v>
          </cell>
          <cell r="B1976" t="str">
            <v>ريهام ابراهيم</v>
          </cell>
          <cell r="C1976" t="str">
            <v>مالك</v>
          </cell>
          <cell r="D1976" t="str">
            <v>فدوى ابراهيم</v>
          </cell>
          <cell r="E1976" t="str">
            <v>س4</v>
          </cell>
        </row>
        <row r="1977">
          <cell r="A1977">
            <v>213712</v>
          </cell>
          <cell r="B1977" t="str">
            <v>زكريا ذيب</v>
          </cell>
          <cell r="C1977" t="str">
            <v>يحيى</v>
          </cell>
          <cell r="D1977" t="str">
            <v>خلود</v>
          </cell>
          <cell r="E1977" t="str">
            <v>س1</v>
          </cell>
        </row>
        <row r="1978">
          <cell r="A1978">
            <v>213714</v>
          </cell>
          <cell r="B1978" t="str">
            <v>زكريا قزموز</v>
          </cell>
          <cell r="C1978" t="str">
            <v>صياح</v>
          </cell>
          <cell r="D1978" t="str">
            <v>رائده</v>
          </cell>
          <cell r="E1978" t="str">
            <v>س1</v>
          </cell>
        </row>
        <row r="1979">
          <cell r="A1979">
            <v>213715</v>
          </cell>
          <cell r="B1979" t="str">
            <v>زلوح محمد</v>
          </cell>
          <cell r="C1979" t="str">
            <v>سيدو</v>
          </cell>
          <cell r="D1979" t="str">
            <v>امينه</v>
          </cell>
          <cell r="E1979" t="str">
            <v>س2</v>
          </cell>
        </row>
        <row r="1980">
          <cell r="A1980">
            <v>213717</v>
          </cell>
          <cell r="B1980" t="str">
            <v>زهراء روماني</v>
          </cell>
          <cell r="C1980" t="str">
            <v>حسين</v>
          </cell>
          <cell r="D1980" t="str">
            <v>فاطمه</v>
          </cell>
          <cell r="E1980" t="str">
            <v>س4ح</v>
          </cell>
        </row>
        <row r="1981">
          <cell r="A1981">
            <v>213718</v>
          </cell>
          <cell r="B1981" t="str">
            <v>زهره الجاسم</v>
          </cell>
          <cell r="C1981" t="str">
            <v>احمد</v>
          </cell>
          <cell r="D1981" t="str">
            <v>مريم</v>
          </cell>
          <cell r="E1981" t="str">
            <v>س1</v>
          </cell>
        </row>
        <row r="1982">
          <cell r="A1982">
            <v>213719</v>
          </cell>
          <cell r="B1982" t="str">
            <v>زهره الحسن المحمد الجاسم</v>
          </cell>
          <cell r="C1982" t="str">
            <v>مرعي</v>
          </cell>
          <cell r="D1982" t="str">
            <v>ليلاء</v>
          </cell>
          <cell r="E1982" t="str">
            <v>س2</v>
          </cell>
        </row>
        <row r="1983">
          <cell r="A1983">
            <v>213720</v>
          </cell>
          <cell r="B1983" t="str">
            <v>زهره محمينو</v>
          </cell>
          <cell r="C1983" t="str">
            <v>يوسف</v>
          </cell>
          <cell r="D1983" t="str">
            <v>خديجه</v>
          </cell>
          <cell r="E1983" t="str">
            <v>س1</v>
          </cell>
        </row>
        <row r="1984">
          <cell r="A1984">
            <v>213722</v>
          </cell>
          <cell r="B1984" t="str">
            <v>زين العابدين السبيعي</v>
          </cell>
          <cell r="C1984" t="str">
            <v>سليمان</v>
          </cell>
          <cell r="D1984" t="str">
            <v>منتهى</v>
          </cell>
          <cell r="E1984" t="str">
            <v>س2</v>
          </cell>
        </row>
        <row r="1985">
          <cell r="A1985">
            <v>213723</v>
          </cell>
          <cell r="B1985" t="str">
            <v>زين العابدين كنعان</v>
          </cell>
          <cell r="C1985" t="str">
            <v>اياد</v>
          </cell>
          <cell r="D1985" t="str">
            <v>حنان</v>
          </cell>
          <cell r="E1985" t="str">
            <v>س3</v>
          </cell>
        </row>
        <row r="1986">
          <cell r="A1986">
            <v>213724</v>
          </cell>
          <cell r="B1986" t="str">
            <v>زين عثمان</v>
          </cell>
          <cell r="C1986" t="str">
            <v>صلاح</v>
          </cell>
          <cell r="D1986" t="str">
            <v>مها</v>
          </cell>
          <cell r="E1986" t="str">
            <v>س4</v>
          </cell>
        </row>
        <row r="1987">
          <cell r="A1987">
            <v>213725</v>
          </cell>
          <cell r="B1987" t="str">
            <v>زين كحله</v>
          </cell>
          <cell r="C1987" t="str">
            <v>فوزي</v>
          </cell>
          <cell r="D1987" t="str">
            <v>هويده</v>
          </cell>
          <cell r="E1987" t="str">
            <v>س2</v>
          </cell>
        </row>
        <row r="1988">
          <cell r="A1988">
            <v>213726</v>
          </cell>
          <cell r="B1988" t="str">
            <v>زينب الحسين</v>
          </cell>
          <cell r="C1988" t="str">
            <v>هشام</v>
          </cell>
          <cell r="D1988" t="str">
            <v>منال</v>
          </cell>
          <cell r="E1988" t="str">
            <v>س3ح</v>
          </cell>
        </row>
        <row r="1989">
          <cell r="A1989">
            <v>213727</v>
          </cell>
          <cell r="B1989" t="str">
            <v>زينب العبود</v>
          </cell>
          <cell r="C1989" t="str">
            <v>عادل</v>
          </cell>
          <cell r="D1989" t="str">
            <v>هناء</v>
          </cell>
          <cell r="E1989" t="str">
            <v>س1</v>
          </cell>
        </row>
        <row r="1990">
          <cell r="A1990">
            <v>213729</v>
          </cell>
          <cell r="B1990" t="str">
            <v>زينب جعفر</v>
          </cell>
          <cell r="C1990" t="str">
            <v>حسن</v>
          </cell>
          <cell r="D1990" t="str">
            <v>طوران</v>
          </cell>
          <cell r="E1990" t="str">
            <v>س2</v>
          </cell>
        </row>
        <row r="1991">
          <cell r="A1991">
            <v>213733</v>
          </cell>
          <cell r="B1991" t="str">
            <v>زينب سليمان</v>
          </cell>
          <cell r="C1991" t="str">
            <v>احمد</v>
          </cell>
          <cell r="D1991" t="str">
            <v>فاتن</v>
          </cell>
          <cell r="E1991" t="str">
            <v>س3ح</v>
          </cell>
        </row>
        <row r="1992">
          <cell r="A1992">
            <v>213734</v>
          </cell>
          <cell r="B1992" t="str">
            <v>زينب صالح</v>
          </cell>
          <cell r="C1992" t="str">
            <v>عابد</v>
          </cell>
          <cell r="D1992" t="str">
            <v>بلسم</v>
          </cell>
          <cell r="E1992" t="str">
            <v>س1</v>
          </cell>
        </row>
        <row r="1993">
          <cell r="A1993">
            <v>213735</v>
          </cell>
          <cell r="B1993" t="str">
            <v>زينب عطفه</v>
          </cell>
          <cell r="C1993" t="str">
            <v>انور</v>
          </cell>
          <cell r="D1993" t="str">
            <v>احلام</v>
          </cell>
          <cell r="E1993" t="str">
            <v>س2</v>
          </cell>
        </row>
        <row r="1994">
          <cell r="A1994">
            <v>213736</v>
          </cell>
          <cell r="B1994" t="str">
            <v>زينب علي</v>
          </cell>
          <cell r="C1994" t="str">
            <v>محمود</v>
          </cell>
          <cell r="D1994" t="str">
            <v>ريمه</v>
          </cell>
          <cell r="E1994" t="str">
            <v>س2</v>
          </cell>
        </row>
        <row r="1995">
          <cell r="A1995">
            <v>213740</v>
          </cell>
          <cell r="B1995" t="str">
            <v>زينب محلا</v>
          </cell>
          <cell r="C1995" t="str">
            <v>علي</v>
          </cell>
          <cell r="D1995" t="str">
            <v>ربى</v>
          </cell>
          <cell r="E1995" t="str">
            <v>س1</v>
          </cell>
        </row>
        <row r="1996">
          <cell r="A1996">
            <v>213741</v>
          </cell>
          <cell r="B1996" t="str">
            <v>زينب هدلا</v>
          </cell>
          <cell r="C1996" t="str">
            <v>فضلون</v>
          </cell>
          <cell r="D1996" t="str">
            <v>زينه</v>
          </cell>
          <cell r="E1996" t="str">
            <v>س3</v>
          </cell>
        </row>
        <row r="1997">
          <cell r="A1997">
            <v>213742</v>
          </cell>
          <cell r="B1997" t="str">
            <v>زينب وسوف</v>
          </cell>
          <cell r="C1997" t="str">
            <v>سمير</v>
          </cell>
          <cell r="D1997" t="str">
            <v>حياه</v>
          </cell>
          <cell r="E1997" t="str">
            <v>س2</v>
          </cell>
        </row>
        <row r="1998">
          <cell r="A1998">
            <v>213743</v>
          </cell>
          <cell r="B1998" t="str">
            <v>زينب يوسف</v>
          </cell>
          <cell r="C1998" t="str">
            <v>يوسف</v>
          </cell>
          <cell r="D1998" t="str">
            <v>نبيله</v>
          </cell>
          <cell r="E1998" t="str">
            <v>س1</v>
          </cell>
        </row>
        <row r="1999">
          <cell r="A1999">
            <v>213745</v>
          </cell>
          <cell r="B1999" t="str">
            <v>ساجده البرو</v>
          </cell>
          <cell r="C1999" t="str">
            <v>محمد</v>
          </cell>
          <cell r="D1999" t="str">
            <v>امينه</v>
          </cell>
          <cell r="E1999" t="str">
            <v>س3ح</v>
          </cell>
        </row>
        <row r="2000">
          <cell r="A2000">
            <v>213746</v>
          </cell>
          <cell r="B2000" t="str">
            <v>سارة المنديل</v>
          </cell>
          <cell r="C2000" t="str">
            <v>يوسف</v>
          </cell>
          <cell r="D2000" t="str">
            <v>يسرى</v>
          </cell>
          <cell r="E2000" t="str">
            <v>س2</v>
          </cell>
        </row>
        <row r="2001">
          <cell r="A2001">
            <v>213747</v>
          </cell>
          <cell r="B2001" t="str">
            <v>ساره رزق</v>
          </cell>
          <cell r="C2001" t="str">
            <v>انعم الله</v>
          </cell>
          <cell r="D2001" t="str">
            <v>هناء</v>
          </cell>
          <cell r="E2001" t="str">
            <v>س1</v>
          </cell>
        </row>
        <row r="2002">
          <cell r="A2002">
            <v>213748</v>
          </cell>
          <cell r="B2002" t="str">
            <v>ساره سليمان</v>
          </cell>
          <cell r="C2002" t="str">
            <v>محمد</v>
          </cell>
          <cell r="D2002" t="str">
            <v>انتصار</v>
          </cell>
          <cell r="E2002" t="str">
            <v>س1</v>
          </cell>
        </row>
        <row r="2003">
          <cell r="A2003">
            <v>213749</v>
          </cell>
          <cell r="B2003" t="str">
            <v>ساره محمد</v>
          </cell>
          <cell r="C2003" t="str">
            <v>حسن</v>
          </cell>
          <cell r="D2003" t="str">
            <v>هند</v>
          </cell>
          <cell r="E2003" t="str">
            <v>س4</v>
          </cell>
        </row>
        <row r="2004">
          <cell r="A2004">
            <v>213750</v>
          </cell>
          <cell r="B2004" t="str">
            <v>ساره الصفدي</v>
          </cell>
          <cell r="C2004" t="str">
            <v>سعدو</v>
          </cell>
          <cell r="D2004" t="str">
            <v>سعاد</v>
          </cell>
          <cell r="E2004" t="str">
            <v>س2</v>
          </cell>
        </row>
        <row r="2005">
          <cell r="A2005">
            <v>213751</v>
          </cell>
          <cell r="B2005" t="str">
            <v>ساره الغيث</v>
          </cell>
          <cell r="C2005" t="str">
            <v>مشيل</v>
          </cell>
          <cell r="D2005" t="str">
            <v>دعد</v>
          </cell>
          <cell r="E2005" t="str">
            <v>س1</v>
          </cell>
        </row>
        <row r="2006">
          <cell r="A2006">
            <v>213752</v>
          </cell>
          <cell r="B2006" t="str">
            <v>ساره تاجو</v>
          </cell>
          <cell r="C2006" t="str">
            <v>محمد جابر</v>
          </cell>
          <cell r="D2006" t="str">
            <v>خيريه</v>
          </cell>
          <cell r="E2006" t="str">
            <v>س2</v>
          </cell>
        </row>
        <row r="2007">
          <cell r="A2007">
            <v>213753</v>
          </cell>
          <cell r="B2007" t="str">
            <v>ساره سليمان</v>
          </cell>
          <cell r="C2007" t="str">
            <v>احمد</v>
          </cell>
          <cell r="D2007" t="str">
            <v>رفيدا</v>
          </cell>
          <cell r="E2007" t="str">
            <v>س2</v>
          </cell>
        </row>
        <row r="2008">
          <cell r="A2008">
            <v>213755</v>
          </cell>
          <cell r="B2008" t="str">
            <v>ساره نيوف</v>
          </cell>
          <cell r="C2008" t="str">
            <v>توفيق</v>
          </cell>
          <cell r="D2008" t="str">
            <v>رنا</v>
          </cell>
          <cell r="E2008" t="str">
            <v>س2</v>
          </cell>
        </row>
        <row r="2009">
          <cell r="A2009">
            <v>213756</v>
          </cell>
          <cell r="B2009" t="str">
            <v>ساريما زكريا</v>
          </cell>
          <cell r="C2009" t="str">
            <v>محمد الياس</v>
          </cell>
          <cell r="D2009" t="str">
            <v>سميه</v>
          </cell>
          <cell r="E2009" t="str">
            <v>س1</v>
          </cell>
        </row>
        <row r="2010">
          <cell r="A2010">
            <v>213758</v>
          </cell>
          <cell r="B2010" t="str">
            <v>سالي سلمان</v>
          </cell>
          <cell r="C2010" t="str">
            <v>معن</v>
          </cell>
          <cell r="D2010" t="str">
            <v>هدى</v>
          </cell>
          <cell r="E2010" t="str">
            <v>س1</v>
          </cell>
        </row>
        <row r="2011">
          <cell r="A2011">
            <v>213759</v>
          </cell>
          <cell r="B2011" t="str">
            <v>سالي شاهين</v>
          </cell>
          <cell r="C2011" t="str">
            <v>عبدالله</v>
          </cell>
          <cell r="D2011" t="str">
            <v>خديجه</v>
          </cell>
          <cell r="E2011" t="str">
            <v>س1</v>
          </cell>
        </row>
        <row r="2012">
          <cell r="A2012">
            <v>213762</v>
          </cell>
          <cell r="B2012" t="str">
            <v>سامر الشحاده</v>
          </cell>
          <cell r="C2012" t="str">
            <v>مرعي</v>
          </cell>
          <cell r="D2012" t="str">
            <v>فيروز</v>
          </cell>
          <cell r="E2012" t="str">
            <v>س1</v>
          </cell>
        </row>
        <row r="2013">
          <cell r="A2013">
            <v>213764</v>
          </cell>
          <cell r="B2013" t="str">
            <v>سامي بيروتي</v>
          </cell>
          <cell r="C2013" t="str">
            <v>جهاد</v>
          </cell>
          <cell r="D2013" t="str">
            <v>رسميه</v>
          </cell>
          <cell r="E2013" t="str">
            <v>س2ح</v>
          </cell>
        </row>
        <row r="2014">
          <cell r="A2014">
            <v>213767</v>
          </cell>
          <cell r="B2014" t="str">
            <v>ساندي الغيث</v>
          </cell>
          <cell r="C2014" t="str">
            <v>مشيل</v>
          </cell>
          <cell r="D2014" t="str">
            <v>دعد</v>
          </cell>
          <cell r="E2014" t="str">
            <v>س1</v>
          </cell>
        </row>
        <row r="2015">
          <cell r="A2015">
            <v>213768</v>
          </cell>
          <cell r="B2015" t="str">
            <v>سجى النجار</v>
          </cell>
          <cell r="C2015" t="str">
            <v>ياسين</v>
          </cell>
          <cell r="D2015" t="str">
            <v>امتسال</v>
          </cell>
          <cell r="E2015" t="str">
            <v>س3ح</v>
          </cell>
        </row>
        <row r="2016">
          <cell r="A2016">
            <v>213769</v>
          </cell>
          <cell r="B2016" t="str">
            <v>سجى هلال</v>
          </cell>
          <cell r="C2016" t="str">
            <v>محمد</v>
          </cell>
          <cell r="D2016" t="str">
            <v>سعاد</v>
          </cell>
          <cell r="E2016" t="str">
            <v>س3</v>
          </cell>
        </row>
        <row r="2017">
          <cell r="A2017">
            <v>213771</v>
          </cell>
          <cell r="B2017" t="str">
            <v>سراب علي</v>
          </cell>
          <cell r="C2017" t="str">
            <v>علي</v>
          </cell>
          <cell r="D2017" t="str">
            <v>بديعه</v>
          </cell>
          <cell r="E2017" t="str">
            <v>س3</v>
          </cell>
        </row>
        <row r="2018">
          <cell r="A2018">
            <v>213772</v>
          </cell>
          <cell r="B2018" t="str">
            <v>سعد الدين الكردي</v>
          </cell>
          <cell r="C2018" t="str">
            <v>محمد علي</v>
          </cell>
          <cell r="D2018" t="str">
            <v>حباه</v>
          </cell>
          <cell r="E2018" t="str">
            <v>س3</v>
          </cell>
        </row>
        <row r="2019">
          <cell r="A2019">
            <v>213774</v>
          </cell>
          <cell r="B2019" t="str">
            <v>سعد رسول</v>
          </cell>
          <cell r="C2019" t="str">
            <v>بنيان</v>
          </cell>
          <cell r="D2019" t="str">
            <v>ناديه</v>
          </cell>
          <cell r="E2019" t="str">
            <v>س2</v>
          </cell>
        </row>
        <row r="2020">
          <cell r="A2020">
            <v>213777</v>
          </cell>
          <cell r="B2020" t="str">
            <v>سكارلت باظه</v>
          </cell>
          <cell r="C2020" t="str">
            <v>حافظ</v>
          </cell>
          <cell r="D2020" t="str">
            <v>فاديه</v>
          </cell>
          <cell r="E2020" t="str">
            <v>س3</v>
          </cell>
        </row>
        <row r="2021">
          <cell r="A2021">
            <v>213779</v>
          </cell>
          <cell r="B2021" t="str">
            <v>سلام رشيد</v>
          </cell>
          <cell r="C2021" t="str">
            <v>عبد الله</v>
          </cell>
          <cell r="D2021" t="str">
            <v>نجاح</v>
          </cell>
          <cell r="E2021" t="str">
            <v>س2</v>
          </cell>
        </row>
        <row r="2022">
          <cell r="A2022">
            <v>213780</v>
          </cell>
          <cell r="B2022" t="str">
            <v>سلام عبودي</v>
          </cell>
          <cell r="C2022" t="str">
            <v>محمد</v>
          </cell>
          <cell r="D2022" t="str">
            <v>الهام</v>
          </cell>
          <cell r="E2022" t="str">
            <v>س3</v>
          </cell>
        </row>
        <row r="2023">
          <cell r="A2023">
            <v>213782</v>
          </cell>
          <cell r="B2023" t="str">
            <v>سلام مراد</v>
          </cell>
          <cell r="C2023" t="str">
            <v>نزار</v>
          </cell>
          <cell r="D2023" t="str">
            <v>قمره</v>
          </cell>
          <cell r="E2023" t="str">
            <v>س3ح</v>
          </cell>
        </row>
        <row r="2024">
          <cell r="A2024">
            <v>213783</v>
          </cell>
          <cell r="B2024" t="str">
            <v>سلام ملاك</v>
          </cell>
          <cell r="C2024" t="str">
            <v>طارق</v>
          </cell>
          <cell r="D2024" t="str">
            <v>هند</v>
          </cell>
          <cell r="E2024" t="str">
            <v>س2</v>
          </cell>
        </row>
        <row r="2025">
          <cell r="A2025">
            <v>213784</v>
          </cell>
          <cell r="B2025" t="str">
            <v>سلفانا الصيوان</v>
          </cell>
          <cell r="C2025" t="str">
            <v>محمد</v>
          </cell>
          <cell r="D2025" t="str">
            <v>صباح</v>
          </cell>
          <cell r="E2025" t="str">
            <v>س3</v>
          </cell>
        </row>
        <row r="2026">
          <cell r="A2026">
            <v>213786</v>
          </cell>
          <cell r="B2026" t="str">
            <v>سليمان الاحمد</v>
          </cell>
          <cell r="C2026" t="str">
            <v>عرفان</v>
          </cell>
          <cell r="D2026" t="str">
            <v>ورده</v>
          </cell>
          <cell r="E2026" t="str">
            <v>س1</v>
          </cell>
        </row>
        <row r="2027">
          <cell r="A2027">
            <v>213787</v>
          </cell>
          <cell r="B2027" t="str">
            <v>سليمان عبيدي</v>
          </cell>
          <cell r="C2027" t="str">
            <v>خالد</v>
          </cell>
          <cell r="D2027" t="str">
            <v>عفيفه</v>
          </cell>
          <cell r="E2027" t="str">
            <v>س2</v>
          </cell>
        </row>
        <row r="2028">
          <cell r="A2028">
            <v>213788</v>
          </cell>
          <cell r="B2028" t="str">
            <v>سما الخباز</v>
          </cell>
          <cell r="C2028" t="str">
            <v>فاروق</v>
          </cell>
          <cell r="D2028" t="str">
            <v>سمر</v>
          </cell>
          <cell r="E2028" t="str">
            <v>س1</v>
          </cell>
        </row>
        <row r="2029">
          <cell r="A2029">
            <v>213790</v>
          </cell>
          <cell r="B2029" t="str">
            <v>سماح الخطيب</v>
          </cell>
          <cell r="C2029" t="str">
            <v>محمد مامون</v>
          </cell>
          <cell r="D2029" t="str">
            <v>خجو</v>
          </cell>
          <cell r="E2029" t="str">
            <v>س2</v>
          </cell>
        </row>
        <row r="2030">
          <cell r="A2030">
            <v>213792</v>
          </cell>
          <cell r="B2030" t="str">
            <v>سماهر فياض</v>
          </cell>
          <cell r="C2030" t="str">
            <v>بسيم</v>
          </cell>
          <cell r="D2030" t="str">
            <v>تمره</v>
          </cell>
          <cell r="E2030" t="str">
            <v>س4ح</v>
          </cell>
        </row>
        <row r="2031">
          <cell r="A2031">
            <v>213793</v>
          </cell>
          <cell r="B2031" t="str">
            <v>سمر الايوب</v>
          </cell>
          <cell r="C2031" t="str">
            <v>فائز</v>
          </cell>
          <cell r="D2031" t="str">
            <v>فريال</v>
          </cell>
          <cell r="E2031" t="str">
            <v>س3</v>
          </cell>
        </row>
        <row r="2032">
          <cell r="A2032">
            <v>213794</v>
          </cell>
          <cell r="B2032" t="str">
            <v>سمر الخمري</v>
          </cell>
          <cell r="C2032" t="str">
            <v>بديع</v>
          </cell>
          <cell r="D2032" t="str">
            <v>امال</v>
          </cell>
          <cell r="E2032" t="str">
            <v>س4</v>
          </cell>
        </row>
        <row r="2033">
          <cell r="A2033">
            <v>213795</v>
          </cell>
          <cell r="B2033" t="str">
            <v>سمر اللطيف</v>
          </cell>
          <cell r="C2033" t="str">
            <v>عبد العزيز</v>
          </cell>
          <cell r="D2033" t="str">
            <v>صباح</v>
          </cell>
          <cell r="E2033" t="str">
            <v>س2</v>
          </cell>
        </row>
        <row r="2034">
          <cell r="A2034">
            <v>213796</v>
          </cell>
          <cell r="B2034" t="str">
            <v>سمر ديوب</v>
          </cell>
          <cell r="C2034" t="str">
            <v>ابراهيم</v>
          </cell>
          <cell r="D2034" t="str">
            <v>يمنا</v>
          </cell>
          <cell r="E2034" t="str">
            <v>س2ح</v>
          </cell>
        </row>
        <row r="2035">
          <cell r="A2035">
            <v>213797</v>
          </cell>
          <cell r="B2035" t="str">
            <v>سمه رجب تباب</v>
          </cell>
          <cell r="C2035" t="str">
            <v>عمر</v>
          </cell>
          <cell r="D2035" t="str">
            <v>لميس</v>
          </cell>
          <cell r="E2035" t="str">
            <v>س2</v>
          </cell>
        </row>
        <row r="2036">
          <cell r="A2036">
            <v>213798</v>
          </cell>
          <cell r="B2036" t="str">
            <v>سميه الحسين</v>
          </cell>
          <cell r="C2036" t="str">
            <v>محمد</v>
          </cell>
          <cell r="D2036" t="str">
            <v>عبده</v>
          </cell>
          <cell r="E2036" t="str">
            <v>س2</v>
          </cell>
        </row>
        <row r="2037">
          <cell r="A2037">
            <v>213799</v>
          </cell>
          <cell r="B2037" t="str">
            <v>سنا الفوال</v>
          </cell>
          <cell r="C2037" t="str">
            <v>مرهف</v>
          </cell>
          <cell r="D2037" t="str">
            <v>هدى</v>
          </cell>
          <cell r="E2037" t="str">
            <v>س3</v>
          </cell>
        </row>
        <row r="2038">
          <cell r="A2038">
            <v>213800</v>
          </cell>
          <cell r="B2038" t="str">
            <v>سناء الهبره</v>
          </cell>
          <cell r="C2038" t="str">
            <v>محمد</v>
          </cell>
          <cell r="D2038" t="str">
            <v>اعتدال</v>
          </cell>
          <cell r="E2038" t="str">
            <v>س1</v>
          </cell>
        </row>
        <row r="2039">
          <cell r="A2039">
            <v>213801</v>
          </cell>
          <cell r="B2039" t="str">
            <v>سندس قبلان</v>
          </cell>
          <cell r="C2039" t="str">
            <v>احمد</v>
          </cell>
          <cell r="D2039" t="str">
            <v>ميساء</v>
          </cell>
          <cell r="E2039" t="str">
            <v>س3</v>
          </cell>
        </row>
        <row r="2040">
          <cell r="A2040">
            <v>213802</v>
          </cell>
          <cell r="B2040" t="str">
            <v>سندس قريش</v>
          </cell>
          <cell r="C2040" t="str">
            <v>احمد</v>
          </cell>
          <cell r="D2040" t="str">
            <v>فاطمه</v>
          </cell>
          <cell r="E2040" t="str">
            <v>س3</v>
          </cell>
        </row>
        <row r="2041">
          <cell r="A2041">
            <v>213804</v>
          </cell>
          <cell r="B2041" t="str">
            <v>سهام البجيرمي</v>
          </cell>
          <cell r="C2041" t="str">
            <v>يعرب</v>
          </cell>
          <cell r="D2041" t="str">
            <v>خديجه</v>
          </cell>
          <cell r="E2041" t="str">
            <v>س4</v>
          </cell>
        </row>
        <row r="2042">
          <cell r="A2042">
            <v>213807</v>
          </cell>
          <cell r="B2042" t="str">
            <v>سوار النجم</v>
          </cell>
          <cell r="C2042" t="str">
            <v>نعيم</v>
          </cell>
          <cell r="D2042" t="str">
            <v>منوه</v>
          </cell>
          <cell r="E2042" t="str">
            <v>س4ح</v>
          </cell>
        </row>
        <row r="2043">
          <cell r="A2043">
            <v>213808</v>
          </cell>
          <cell r="B2043" t="str">
            <v>سوار محمد علي</v>
          </cell>
          <cell r="C2043" t="str">
            <v>عمر</v>
          </cell>
          <cell r="D2043" t="str">
            <v>ماجده</v>
          </cell>
          <cell r="E2043" t="str">
            <v>س1</v>
          </cell>
        </row>
        <row r="2044">
          <cell r="A2044">
            <v>213809</v>
          </cell>
          <cell r="B2044" t="str">
            <v>سوريه عبد الله</v>
          </cell>
          <cell r="C2044" t="str">
            <v>كاسر</v>
          </cell>
          <cell r="D2044" t="str">
            <v>سكره</v>
          </cell>
          <cell r="E2044" t="str">
            <v>س3</v>
          </cell>
        </row>
        <row r="2045">
          <cell r="A2045">
            <v>213812</v>
          </cell>
          <cell r="B2045" t="str">
            <v>سوزان طليعه</v>
          </cell>
          <cell r="C2045" t="str">
            <v>سليمان</v>
          </cell>
          <cell r="D2045" t="str">
            <v>شيخه</v>
          </cell>
          <cell r="E2045" t="str">
            <v>س2</v>
          </cell>
        </row>
        <row r="2046">
          <cell r="A2046">
            <v>213813</v>
          </cell>
          <cell r="B2046" t="str">
            <v>سوزان عشماوي</v>
          </cell>
          <cell r="C2046" t="str">
            <v>كفاح</v>
          </cell>
          <cell r="D2046" t="str">
            <v>مرفت</v>
          </cell>
          <cell r="E2046" t="str">
            <v>س1</v>
          </cell>
        </row>
        <row r="2047">
          <cell r="A2047">
            <v>213815</v>
          </cell>
          <cell r="B2047" t="str">
            <v>سولين المرعي</v>
          </cell>
          <cell r="C2047" t="str">
            <v>كيفخوش</v>
          </cell>
          <cell r="D2047" t="str">
            <v>وصفيه</v>
          </cell>
          <cell r="E2047" t="str">
            <v>س1</v>
          </cell>
        </row>
        <row r="2048">
          <cell r="A2048">
            <v>213816</v>
          </cell>
          <cell r="B2048" t="str">
            <v>سونيا المؤيد</v>
          </cell>
          <cell r="C2048" t="str">
            <v>سلام</v>
          </cell>
          <cell r="D2048" t="str">
            <v>امال</v>
          </cell>
          <cell r="E2048" t="str">
            <v>س2</v>
          </cell>
        </row>
        <row r="2049">
          <cell r="A2049">
            <v>213817</v>
          </cell>
          <cell r="B2049" t="str">
            <v>سيرين الحموي</v>
          </cell>
          <cell r="C2049" t="str">
            <v>خالد</v>
          </cell>
          <cell r="D2049" t="str">
            <v>سوسن</v>
          </cell>
          <cell r="E2049" t="str">
            <v>س2</v>
          </cell>
        </row>
        <row r="2050">
          <cell r="A2050">
            <v>213818</v>
          </cell>
          <cell r="B2050" t="str">
            <v>سيف الدين سيف</v>
          </cell>
          <cell r="C2050" t="str">
            <v>عمر</v>
          </cell>
          <cell r="D2050" t="str">
            <v>انعام</v>
          </cell>
          <cell r="E2050" t="str">
            <v>س1</v>
          </cell>
        </row>
        <row r="2051">
          <cell r="A2051">
            <v>213819</v>
          </cell>
          <cell r="B2051" t="str">
            <v>سيلدا عثمان</v>
          </cell>
          <cell r="C2051" t="str">
            <v>بسام</v>
          </cell>
          <cell r="D2051" t="str">
            <v>عائده</v>
          </cell>
          <cell r="E2051" t="str">
            <v>س3</v>
          </cell>
        </row>
        <row r="2052">
          <cell r="A2052">
            <v>213820</v>
          </cell>
          <cell r="B2052" t="str">
            <v>سيلفا البطل</v>
          </cell>
          <cell r="C2052" t="str">
            <v>غياث</v>
          </cell>
          <cell r="D2052" t="str">
            <v>كريته</v>
          </cell>
          <cell r="E2052" t="str">
            <v>س2</v>
          </cell>
        </row>
        <row r="2053">
          <cell r="A2053">
            <v>213821</v>
          </cell>
          <cell r="B2053" t="str">
            <v>سيلفا اللابد</v>
          </cell>
          <cell r="C2053" t="str">
            <v>انور</v>
          </cell>
          <cell r="D2053" t="str">
            <v>الين</v>
          </cell>
          <cell r="E2053" t="str">
            <v>س2</v>
          </cell>
        </row>
        <row r="2054">
          <cell r="A2054">
            <v>213823</v>
          </cell>
          <cell r="B2054" t="str">
            <v>شام حمشو</v>
          </cell>
          <cell r="C2054" t="str">
            <v>نواف</v>
          </cell>
          <cell r="D2054" t="str">
            <v>وجيها</v>
          </cell>
          <cell r="E2054" t="str">
            <v>س3</v>
          </cell>
        </row>
        <row r="2055">
          <cell r="A2055">
            <v>213824</v>
          </cell>
          <cell r="B2055" t="str">
            <v>شام ورور</v>
          </cell>
          <cell r="C2055" t="str">
            <v>حسام</v>
          </cell>
          <cell r="D2055" t="str">
            <v>خلود</v>
          </cell>
          <cell r="E2055" t="str">
            <v>س2</v>
          </cell>
        </row>
        <row r="2056">
          <cell r="A2056">
            <v>213826</v>
          </cell>
          <cell r="B2056" t="str">
            <v>شذى الزاقوت</v>
          </cell>
          <cell r="C2056" t="str">
            <v>مجدي</v>
          </cell>
          <cell r="D2056" t="str">
            <v>رئيفه</v>
          </cell>
          <cell r="E2056" t="str">
            <v>س3</v>
          </cell>
        </row>
        <row r="2057">
          <cell r="A2057">
            <v>213829</v>
          </cell>
          <cell r="B2057" t="str">
            <v>شروق الحمدان</v>
          </cell>
          <cell r="C2057" t="str">
            <v>زكريا</v>
          </cell>
          <cell r="D2057" t="str">
            <v>هديه</v>
          </cell>
          <cell r="E2057" t="str">
            <v>س2</v>
          </cell>
        </row>
        <row r="2058">
          <cell r="A2058">
            <v>213831</v>
          </cell>
          <cell r="B2058" t="str">
            <v>شروق بقلي</v>
          </cell>
          <cell r="C2058" t="str">
            <v>طالب</v>
          </cell>
          <cell r="D2058" t="str">
            <v>عفاف</v>
          </cell>
          <cell r="E2058" t="str">
            <v>س1</v>
          </cell>
        </row>
        <row r="2059">
          <cell r="A2059">
            <v>213832</v>
          </cell>
          <cell r="B2059" t="str">
            <v>شروق حمود</v>
          </cell>
          <cell r="C2059" t="str">
            <v>عماد</v>
          </cell>
          <cell r="D2059" t="str">
            <v>وسام</v>
          </cell>
          <cell r="E2059" t="str">
            <v>س1</v>
          </cell>
        </row>
        <row r="2060">
          <cell r="A2060">
            <v>213833</v>
          </cell>
          <cell r="B2060" t="str">
            <v>شروق رحمه</v>
          </cell>
          <cell r="C2060" t="str">
            <v>محمد بسام</v>
          </cell>
          <cell r="D2060" t="str">
            <v>رويده</v>
          </cell>
          <cell r="E2060" t="str">
            <v>س1</v>
          </cell>
        </row>
        <row r="2061">
          <cell r="A2061">
            <v>213834</v>
          </cell>
          <cell r="B2061" t="str">
            <v>شروق كليه</v>
          </cell>
          <cell r="C2061" t="str">
            <v>راتب</v>
          </cell>
          <cell r="D2061" t="str">
            <v>سلوى</v>
          </cell>
          <cell r="E2061" t="str">
            <v>س3ح</v>
          </cell>
        </row>
        <row r="2062">
          <cell r="A2062">
            <v>213835</v>
          </cell>
          <cell r="B2062" t="str">
            <v>شريف القباني</v>
          </cell>
          <cell r="C2062" t="str">
            <v>غسان</v>
          </cell>
          <cell r="D2062" t="str">
            <v>هدى</v>
          </cell>
          <cell r="E2062" t="str">
            <v>س2</v>
          </cell>
        </row>
        <row r="2063">
          <cell r="A2063">
            <v>213836</v>
          </cell>
          <cell r="B2063" t="str">
            <v>شريف القطيش</v>
          </cell>
          <cell r="C2063" t="str">
            <v>عدنان</v>
          </cell>
          <cell r="D2063" t="str">
            <v>سهام</v>
          </cell>
          <cell r="E2063" t="str">
            <v>س3</v>
          </cell>
        </row>
        <row r="2064">
          <cell r="A2064">
            <v>213837</v>
          </cell>
          <cell r="B2064" t="str">
            <v>شمس الدين مقلي</v>
          </cell>
          <cell r="C2064" t="str">
            <v>احمد</v>
          </cell>
          <cell r="D2064" t="str">
            <v>روعه</v>
          </cell>
          <cell r="E2064" t="str">
            <v>س1</v>
          </cell>
        </row>
        <row r="2065">
          <cell r="A2065">
            <v>213839</v>
          </cell>
          <cell r="B2065" t="str">
            <v>شهد الشريفي</v>
          </cell>
          <cell r="C2065" t="str">
            <v>شريف</v>
          </cell>
          <cell r="D2065" t="str">
            <v>سمر</v>
          </cell>
          <cell r="E2065" t="str">
            <v>س1</v>
          </cell>
        </row>
        <row r="2066">
          <cell r="A2066">
            <v>213840</v>
          </cell>
          <cell r="B2066" t="str">
            <v>شهد بقدونس</v>
          </cell>
          <cell r="C2066" t="str">
            <v>سمير</v>
          </cell>
          <cell r="D2066" t="str">
            <v>سميه</v>
          </cell>
          <cell r="E2066" t="str">
            <v>س2</v>
          </cell>
        </row>
        <row r="2067">
          <cell r="A2067">
            <v>213844</v>
          </cell>
          <cell r="B2067" t="str">
            <v>شيماء عضم</v>
          </cell>
          <cell r="C2067" t="str">
            <v>جمال</v>
          </cell>
          <cell r="D2067" t="str">
            <v>فاديا</v>
          </cell>
          <cell r="E2067" t="str">
            <v>س2ح</v>
          </cell>
        </row>
        <row r="2068">
          <cell r="A2068">
            <v>213848</v>
          </cell>
          <cell r="B2068" t="str">
            <v>صباح عبد القادر</v>
          </cell>
          <cell r="C2068" t="str">
            <v>خالد</v>
          </cell>
          <cell r="D2068" t="str">
            <v>سمر</v>
          </cell>
          <cell r="E2068" t="str">
            <v>س1</v>
          </cell>
        </row>
        <row r="2069">
          <cell r="A2069">
            <v>213849</v>
          </cell>
          <cell r="B2069" t="str">
            <v>صفا حسب الله</v>
          </cell>
          <cell r="C2069" t="str">
            <v>محمد امين</v>
          </cell>
          <cell r="D2069" t="str">
            <v>ريما</v>
          </cell>
          <cell r="E2069" t="str">
            <v>س4ح</v>
          </cell>
        </row>
        <row r="2070">
          <cell r="A2070">
            <v>213850</v>
          </cell>
          <cell r="B2070" t="str">
            <v>صفا قطط</v>
          </cell>
          <cell r="C2070" t="str">
            <v>نديم</v>
          </cell>
          <cell r="D2070" t="str">
            <v>ابتسام</v>
          </cell>
          <cell r="E2070" t="str">
            <v>س1</v>
          </cell>
        </row>
        <row r="2071">
          <cell r="A2071">
            <v>213851</v>
          </cell>
          <cell r="B2071" t="str">
            <v>صفا نصار</v>
          </cell>
          <cell r="C2071" t="str">
            <v>محمد صبحي</v>
          </cell>
          <cell r="D2071" t="str">
            <v>مخلصه</v>
          </cell>
          <cell r="E2071" t="str">
            <v>س3</v>
          </cell>
        </row>
        <row r="2072">
          <cell r="A2072">
            <v>213852</v>
          </cell>
          <cell r="B2072" t="str">
            <v>صفاء ابو جره</v>
          </cell>
          <cell r="C2072" t="str">
            <v>مصطفى</v>
          </cell>
          <cell r="D2072" t="str">
            <v>امنه</v>
          </cell>
          <cell r="E2072" t="str">
            <v>س2</v>
          </cell>
        </row>
        <row r="2073">
          <cell r="A2073">
            <v>213854</v>
          </cell>
          <cell r="B2073" t="str">
            <v>صفاء حسن</v>
          </cell>
          <cell r="C2073" t="str">
            <v>محمد</v>
          </cell>
          <cell r="D2073" t="str">
            <v>خديجه</v>
          </cell>
          <cell r="E2073" t="str">
            <v>س2ح</v>
          </cell>
        </row>
        <row r="2074">
          <cell r="A2074">
            <v>213856</v>
          </cell>
          <cell r="B2074" t="str">
            <v>صفاء مسعود</v>
          </cell>
          <cell r="C2074" t="str">
            <v>غسان</v>
          </cell>
          <cell r="D2074" t="str">
            <v>نعيمه</v>
          </cell>
          <cell r="E2074" t="str">
            <v>س2</v>
          </cell>
        </row>
        <row r="2075">
          <cell r="A2075">
            <v>213857</v>
          </cell>
          <cell r="B2075" t="str">
            <v>ضحى ابو روميه</v>
          </cell>
          <cell r="C2075" t="str">
            <v>رياض</v>
          </cell>
          <cell r="D2075" t="str">
            <v>نجوى</v>
          </cell>
          <cell r="E2075" t="str">
            <v>س3ح</v>
          </cell>
        </row>
        <row r="2076">
          <cell r="A2076">
            <v>213858</v>
          </cell>
          <cell r="B2076" t="str">
            <v>ضحى اشرفي</v>
          </cell>
          <cell r="C2076" t="str">
            <v>محمد مامون</v>
          </cell>
          <cell r="D2076" t="str">
            <v>فوزيه</v>
          </cell>
          <cell r="E2076" t="str">
            <v>س2</v>
          </cell>
        </row>
        <row r="2077">
          <cell r="A2077">
            <v>213859</v>
          </cell>
          <cell r="B2077" t="str">
            <v>ضحى الجبر</v>
          </cell>
          <cell r="C2077" t="str">
            <v>صالح</v>
          </cell>
          <cell r="D2077" t="str">
            <v>هديه</v>
          </cell>
          <cell r="E2077" t="str">
            <v>س2</v>
          </cell>
        </row>
        <row r="2078">
          <cell r="A2078">
            <v>213860</v>
          </cell>
          <cell r="B2078" t="str">
            <v>ضحى السلق</v>
          </cell>
          <cell r="C2078" t="str">
            <v>محمد غياث</v>
          </cell>
          <cell r="D2078" t="str">
            <v>سماح</v>
          </cell>
          <cell r="E2078" t="str">
            <v>س1</v>
          </cell>
        </row>
        <row r="2079">
          <cell r="A2079">
            <v>213861</v>
          </cell>
          <cell r="B2079" t="str">
            <v>ضحى المظلوم</v>
          </cell>
          <cell r="C2079" t="str">
            <v>زياد</v>
          </cell>
          <cell r="D2079" t="str">
            <v>جميله</v>
          </cell>
          <cell r="E2079" t="str">
            <v>س3ح</v>
          </cell>
        </row>
        <row r="2080">
          <cell r="A2080">
            <v>213862</v>
          </cell>
          <cell r="B2080" t="str">
            <v>ضياء ابو اللبن</v>
          </cell>
          <cell r="C2080" t="str">
            <v>نبيل</v>
          </cell>
          <cell r="D2080" t="str">
            <v>فطوم</v>
          </cell>
          <cell r="E2080" t="str">
            <v>س2</v>
          </cell>
        </row>
        <row r="2081">
          <cell r="A2081">
            <v>213863</v>
          </cell>
          <cell r="B2081" t="str">
            <v>طارق الخياط</v>
          </cell>
          <cell r="C2081" t="str">
            <v>زياد</v>
          </cell>
          <cell r="D2081" t="str">
            <v>خيريه</v>
          </cell>
          <cell r="E2081" t="str">
            <v>س1</v>
          </cell>
        </row>
        <row r="2082">
          <cell r="A2082">
            <v>213864</v>
          </cell>
          <cell r="B2082" t="str">
            <v>طارق الشي</v>
          </cell>
          <cell r="C2082" t="str">
            <v>محمد سرهد</v>
          </cell>
          <cell r="D2082" t="str">
            <v>رندا</v>
          </cell>
          <cell r="E2082" t="str">
            <v>س1</v>
          </cell>
        </row>
        <row r="2083">
          <cell r="A2083">
            <v>213867</v>
          </cell>
          <cell r="B2083" t="str">
            <v>طه شاهين</v>
          </cell>
          <cell r="C2083" t="str">
            <v>نزار</v>
          </cell>
          <cell r="D2083" t="str">
            <v>بلسم</v>
          </cell>
          <cell r="E2083" t="str">
            <v>س1</v>
          </cell>
        </row>
        <row r="2084">
          <cell r="A2084">
            <v>213868</v>
          </cell>
          <cell r="B2084" t="str">
            <v>عائشه محمد</v>
          </cell>
          <cell r="C2084" t="str">
            <v>يوسف</v>
          </cell>
          <cell r="D2084" t="str">
            <v>حفيظه</v>
          </cell>
          <cell r="E2084" t="str">
            <v>س3</v>
          </cell>
        </row>
        <row r="2085">
          <cell r="A2085">
            <v>213869</v>
          </cell>
          <cell r="B2085" t="str">
            <v>عائشه السروجي</v>
          </cell>
          <cell r="C2085" t="str">
            <v>رياض</v>
          </cell>
          <cell r="D2085" t="str">
            <v>زهراء</v>
          </cell>
          <cell r="E2085" t="str">
            <v>س2</v>
          </cell>
        </row>
        <row r="2086">
          <cell r="A2086">
            <v>213870</v>
          </cell>
          <cell r="B2086" t="str">
            <v>عائشه اللحام</v>
          </cell>
          <cell r="C2086" t="str">
            <v>احمد</v>
          </cell>
          <cell r="D2086" t="str">
            <v>انبياء</v>
          </cell>
          <cell r="E2086" t="str">
            <v>س1</v>
          </cell>
        </row>
        <row r="2087">
          <cell r="A2087">
            <v>213871</v>
          </cell>
          <cell r="B2087" t="str">
            <v>عادل صوان</v>
          </cell>
          <cell r="C2087" t="str">
            <v>اسماعيل</v>
          </cell>
          <cell r="D2087" t="str">
            <v>رزان</v>
          </cell>
          <cell r="E2087" t="str">
            <v>س1</v>
          </cell>
        </row>
        <row r="2088">
          <cell r="A2088">
            <v>213873</v>
          </cell>
          <cell r="B2088" t="str">
            <v>عامر بركيل</v>
          </cell>
          <cell r="C2088" t="str">
            <v>يوسف</v>
          </cell>
          <cell r="D2088" t="str">
            <v>فريزه</v>
          </cell>
          <cell r="E2088" t="str">
            <v>س4</v>
          </cell>
        </row>
        <row r="2089">
          <cell r="A2089">
            <v>213874</v>
          </cell>
          <cell r="B2089" t="str">
            <v>عباده الشماع</v>
          </cell>
          <cell r="C2089" t="str">
            <v>عمر</v>
          </cell>
          <cell r="D2089" t="str">
            <v>سمر</v>
          </cell>
          <cell r="E2089" t="str">
            <v>س1</v>
          </cell>
        </row>
        <row r="2090">
          <cell r="A2090">
            <v>213875</v>
          </cell>
          <cell r="B2090" t="str">
            <v>عباده حسن</v>
          </cell>
          <cell r="C2090" t="str">
            <v>وفيق</v>
          </cell>
          <cell r="D2090" t="str">
            <v>ثروت</v>
          </cell>
          <cell r="E2090" t="str">
            <v>س1</v>
          </cell>
        </row>
        <row r="2091">
          <cell r="A2091">
            <v>213876</v>
          </cell>
          <cell r="B2091" t="str">
            <v>عبد الباسط محمد</v>
          </cell>
          <cell r="C2091" t="str">
            <v>احمد</v>
          </cell>
          <cell r="D2091" t="str">
            <v>امونه</v>
          </cell>
          <cell r="E2091" t="str">
            <v>س2</v>
          </cell>
        </row>
        <row r="2092">
          <cell r="A2092">
            <v>213877</v>
          </cell>
          <cell r="B2092" t="str">
            <v>عبد الرحمن الخطيب</v>
          </cell>
          <cell r="C2092" t="str">
            <v>عاصف</v>
          </cell>
          <cell r="D2092" t="str">
            <v>زهره</v>
          </cell>
          <cell r="E2092" t="str">
            <v>س3</v>
          </cell>
        </row>
        <row r="2093">
          <cell r="A2093">
            <v>213878</v>
          </cell>
          <cell r="B2093" t="str">
            <v>عبد الرحمن طقطق</v>
          </cell>
          <cell r="C2093" t="str">
            <v>محمود</v>
          </cell>
          <cell r="D2093" t="str">
            <v>اسماء</v>
          </cell>
          <cell r="E2093" t="str">
            <v>س2</v>
          </cell>
        </row>
        <row r="2094">
          <cell r="A2094">
            <v>213879</v>
          </cell>
          <cell r="B2094" t="str">
            <v>عبد الرزاق جولاق</v>
          </cell>
          <cell r="C2094" t="str">
            <v>عبد الرحمن</v>
          </cell>
          <cell r="D2094" t="str">
            <v>ثناء</v>
          </cell>
          <cell r="E2094" t="str">
            <v>س3</v>
          </cell>
        </row>
        <row r="2095">
          <cell r="A2095">
            <v>213881</v>
          </cell>
          <cell r="B2095" t="str">
            <v>عبد العزيز الاحمد</v>
          </cell>
          <cell r="C2095" t="str">
            <v>محمد</v>
          </cell>
          <cell r="D2095" t="str">
            <v>حنان</v>
          </cell>
          <cell r="E2095" t="str">
            <v>س1</v>
          </cell>
        </row>
        <row r="2096">
          <cell r="A2096">
            <v>213882</v>
          </cell>
          <cell r="B2096" t="str">
            <v>عبد العزيز الكردي</v>
          </cell>
          <cell r="C2096" t="str">
            <v>ممدوح</v>
          </cell>
          <cell r="D2096" t="str">
            <v>رنده</v>
          </cell>
          <cell r="E2096" t="str">
            <v>س1</v>
          </cell>
        </row>
        <row r="2097">
          <cell r="A2097">
            <v>213883</v>
          </cell>
          <cell r="B2097" t="str">
            <v>عبد العزيز شويكي</v>
          </cell>
          <cell r="C2097" t="str">
            <v>محمد ياسر</v>
          </cell>
          <cell r="D2097" t="str">
            <v>منى</v>
          </cell>
          <cell r="E2097" t="str">
            <v>س1</v>
          </cell>
        </row>
        <row r="2098">
          <cell r="A2098">
            <v>213885</v>
          </cell>
          <cell r="B2098" t="str">
            <v>عبد الكريم شحود الابراهيم</v>
          </cell>
          <cell r="C2098" t="str">
            <v>حسام</v>
          </cell>
          <cell r="D2098" t="str">
            <v>سهام</v>
          </cell>
          <cell r="E2098" t="str">
            <v>س1</v>
          </cell>
        </row>
        <row r="2099">
          <cell r="A2099">
            <v>213886</v>
          </cell>
          <cell r="B2099" t="str">
            <v>عبد الله جراده</v>
          </cell>
          <cell r="C2099" t="str">
            <v>محمد</v>
          </cell>
          <cell r="D2099" t="str">
            <v>فاطمه</v>
          </cell>
          <cell r="E2099" t="str">
            <v>س1</v>
          </cell>
        </row>
        <row r="2100">
          <cell r="A2100">
            <v>213887</v>
          </cell>
          <cell r="B2100" t="str">
            <v>عبد الله صيبعه</v>
          </cell>
          <cell r="C2100" t="str">
            <v>محمد علي</v>
          </cell>
          <cell r="D2100" t="str">
            <v>فاطمه</v>
          </cell>
          <cell r="E2100" t="str">
            <v>س1</v>
          </cell>
        </row>
        <row r="2101">
          <cell r="A2101">
            <v>213888</v>
          </cell>
          <cell r="B2101" t="str">
            <v>عبد الله محمد</v>
          </cell>
          <cell r="C2101" t="str">
            <v>رمضان</v>
          </cell>
          <cell r="D2101" t="str">
            <v>جوزه عمر</v>
          </cell>
          <cell r="E2101" t="str">
            <v>س4ح</v>
          </cell>
        </row>
        <row r="2102">
          <cell r="A2102">
            <v>213889</v>
          </cell>
          <cell r="B2102" t="str">
            <v>عبد الله نضر</v>
          </cell>
          <cell r="C2102" t="str">
            <v>محمد صبحي</v>
          </cell>
          <cell r="D2102" t="str">
            <v>ريم</v>
          </cell>
          <cell r="E2102" t="str">
            <v>س1</v>
          </cell>
        </row>
        <row r="2103">
          <cell r="A2103">
            <v>213890</v>
          </cell>
          <cell r="B2103" t="str">
            <v>عبد الله وسوف</v>
          </cell>
          <cell r="C2103" t="str">
            <v>نزيه</v>
          </cell>
          <cell r="D2103" t="str">
            <v>بسمه</v>
          </cell>
          <cell r="E2103" t="str">
            <v>س1</v>
          </cell>
        </row>
        <row r="2104">
          <cell r="A2104">
            <v>213893</v>
          </cell>
          <cell r="B2104" t="str">
            <v>عبد الناصر عموري</v>
          </cell>
          <cell r="C2104" t="str">
            <v>عبد الحميد</v>
          </cell>
          <cell r="D2104" t="str">
            <v>امينة</v>
          </cell>
          <cell r="E2104" t="str">
            <v>س1</v>
          </cell>
        </row>
        <row r="2105">
          <cell r="A2105">
            <v>213895</v>
          </cell>
          <cell r="B2105" t="str">
            <v>عبد الهادي صالح</v>
          </cell>
          <cell r="C2105" t="str">
            <v>محمد</v>
          </cell>
          <cell r="D2105" t="str">
            <v>ايمان</v>
          </cell>
          <cell r="E2105" t="str">
            <v>س2</v>
          </cell>
        </row>
        <row r="2106">
          <cell r="A2106">
            <v>213896</v>
          </cell>
          <cell r="B2106" t="str">
            <v>عبد الهادي عثمان</v>
          </cell>
          <cell r="C2106" t="str">
            <v>احمد مصون</v>
          </cell>
          <cell r="D2106" t="str">
            <v>تمارا</v>
          </cell>
          <cell r="E2106" t="str">
            <v>س3</v>
          </cell>
        </row>
        <row r="2107">
          <cell r="A2107">
            <v>213899</v>
          </cell>
          <cell r="B2107" t="str">
            <v>عبير المرعي</v>
          </cell>
          <cell r="C2107" t="str">
            <v>عبد الكريم</v>
          </cell>
          <cell r="D2107" t="str">
            <v>صبحه</v>
          </cell>
          <cell r="E2107" t="str">
            <v>س4ح</v>
          </cell>
        </row>
        <row r="2108">
          <cell r="A2108">
            <v>213900</v>
          </cell>
          <cell r="B2108" t="str">
            <v>عبير رباح</v>
          </cell>
          <cell r="C2108" t="str">
            <v>عطا</v>
          </cell>
          <cell r="D2108" t="str">
            <v>مونال</v>
          </cell>
          <cell r="E2108" t="str">
            <v>س3</v>
          </cell>
        </row>
        <row r="2109">
          <cell r="A2109">
            <v>213902</v>
          </cell>
          <cell r="B2109" t="str">
            <v>عبير عزام</v>
          </cell>
          <cell r="C2109" t="str">
            <v>خليل</v>
          </cell>
          <cell r="D2109" t="str">
            <v>ملك</v>
          </cell>
          <cell r="E2109" t="str">
            <v>س4ح</v>
          </cell>
        </row>
        <row r="2110">
          <cell r="A2110">
            <v>213904</v>
          </cell>
          <cell r="B2110" t="str">
            <v>عتاب ابو اسماعيل</v>
          </cell>
          <cell r="C2110" t="str">
            <v>جاد الله</v>
          </cell>
          <cell r="D2110" t="str">
            <v>ايمان</v>
          </cell>
          <cell r="E2110" t="str">
            <v>س1</v>
          </cell>
        </row>
        <row r="2111">
          <cell r="A2111">
            <v>213907</v>
          </cell>
          <cell r="B2111" t="str">
            <v>عدنان فياض</v>
          </cell>
          <cell r="C2111" t="str">
            <v>عبد الحليم</v>
          </cell>
          <cell r="D2111" t="str">
            <v>فطوم</v>
          </cell>
          <cell r="E2111" t="str">
            <v>س2</v>
          </cell>
        </row>
        <row r="2112">
          <cell r="A2112">
            <v>213908</v>
          </cell>
          <cell r="B2112" t="str">
            <v>عدويه سعيد</v>
          </cell>
          <cell r="C2112" t="str">
            <v>فايز</v>
          </cell>
          <cell r="D2112" t="str">
            <v>سيرا</v>
          </cell>
          <cell r="E2112" t="str">
            <v>س3</v>
          </cell>
        </row>
        <row r="2113">
          <cell r="A2113">
            <v>213909</v>
          </cell>
          <cell r="B2113" t="str">
            <v>عدي العر</v>
          </cell>
          <cell r="C2113" t="str">
            <v>قاسم</v>
          </cell>
          <cell r="D2113" t="str">
            <v>نده</v>
          </cell>
          <cell r="E2113" t="str">
            <v>س2</v>
          </cell>
        </row>
        <row r="2114">
          <cell r="A2114">
            <v>213911</v>
          </cell>
          <cell r="B2114" t="str">
            <v>عدي خيطو</v>
          </cell>
          <cell r="C2114" t="str">
            <v>عصام</v>
          </cell>
          <cell r="D2114" t="str">
            <v>احلام</v>
          </cell>
          <cell r="E2114" t="str">
            <v>س1</v>
          </cell>
        </row>
        <row r="2115">
          <cell r="A2115">
            <v>213912</v>
          </cell>
          <cell r="B2115" t="str">
            <v>عروبه نصر</v>
          </cell>
          <cell r="C2115" t="str">
            <v>حسين</v>
          </cell>
          <cell r="D2115" t="str">
            <v>لميا</v>
          </cell>
          <cell r="E2115" t="str">
            <v>س2</v>
          </cell>
        </row>
        <row r="2116">
          <cell r="A2116">
            <v>213913</v>
          </cell>
          <cell r="B2116" t="str">
            <v>عروه ميهوب</v>
          </cell>
          <cell r="C2116" t="str">
            <v>علي</v>
          </cell>
          <cell r="D2116" t="str">
            <v>جميله</v>
          </cell>
          <cell r="E2116" t="str">
            <v>س4</v>
          </cell>
        </row>
        <row r="2117">
          <cell r="A2117">
            <v>213914</v>
          </cell>
          <cell r="B2117" t="str">
            <v>عز الدين قدور</v>
          </cell>
          <cell r="C2117" t="str">
            <v>نبيل</v>
          </cell>
          <cell r="D2117" t="str">
            <v>مهدات</v>
          </cell>
          <cell r="E2117" t="str">
            <v>س2</v>
          </cell>
        </row>
        <row r="2118">
          <cell r="A2118">
            <v>213915</v>
          </cell>
          <cell r="B2118" t="str">
            <v>عزام برادعي</v>
          </cell>
          <cell r="C2118" t="str">
            <v>محمد عبد السلام</v>
          </cell>
          <cell r="D2118" t="str">
            <v>هند</v>
          </cell>
          <cell r="E2118" t="str">
            <v>س4</v>
          </cell>
        </row>
        <row r="2119">
          <cell r="A2119">
            <v>213916</v>
          </cell>
          <cell r="B2119" t="str">
            <v>عزام علي</v>
          </cell>
          <cell r="C2119" t="str">
            <v>مزيد</v>
          </cell>
          <cell r="D2119" t="str">
            <v>نوال</v>
          </cell>
          <cell r="E2119" t="str">
            <v>س1</v>
          </cell>
        </row>
        <row r="2120">
          <cell r="A2120">
            <v>213917</v>
          </cell>
          <cell r="B2120" t="str">
            <v>عزه يوسف</v>
          </cell>
          <cell r="C2120" t="str">
            <v>صايل</v>
          </cell>
          <cell r="D2120" t="str">
            <v>هاله</v>
          </cell>
          <cell r="E2120" t="str">
            <v>س4</v>
          </cell>
        </row>
        <row r="2121">
          <cell r="A2121">
            <v>213919</v>
          </cell>
          <cell r="B2121" t="str">
            <v>عصماء الطويل</v>
          </cell>
          <cell r="C2121" t="str">
            <v>سميح</v>
          </cell>
          <cell r="D2121" t="str">
            <v>نجلاء</v>
          </cell>
          <cell r="E2121" t="str">
            <v>س2</v>
          </cell>
        </row>
        <row r="2122">
          <cell r="A2122">
            <v>213921</v>
          </cell>
          <cell r="B2122" t="str">
            <v>عفاف الهايس</v>
          </cell>
          <cell r="C2122" t="str">
            <v>ناجي</v>
          </cell>
          <cell r="D2122" t="str">
            <v>جميله</v>
          </cell>
          <cell r="E2122" t="str">
            <v>س2</v>
          </cell>
        </row>
        <row r="2123">
          <cell r="A2123">
            <v>213923</v>
          </cell>
          <cell r="B2123" t="str">
            <v>عفراء عبد الرحمن</v>
          </cell>
          <cell r="C2123" t="str">
            <v>هشام</v>
          </cell>
          <cell r="D2123" t="str">
            <v>صفاء</v>
          </cell>
          <cell r="E2123" t="str">
            <v>س1</v>
          </cell>
        </row>
        <row r="2124">
          <cell r="A2124">
            <v>213925</v>
          </cell>
          <cell r="B2124" t="str">
            <v>علا الرضوان</v>
          </cell>
          <cell r="C2124" t="str">
            <v>احمد</v>
          </cell>
          <cell r="D2124" t="str">
            <v>رمزيه</v>
          </cell>
          <cell r="E2124" t="str">
            <v>س1</v>
          </cell>
        </row>
        <row r="2125">
          <cell r="A2125">
            <v>213926</v>
          </cell>
          <cell r="B2125" t="str">
            <v>علا السيد المحمود</v>
          </cell>
          <cell r="C2125" t="str">
            <v>محمد</v>
          </cell>
          <cell r="D2125" t="str">
            <v>هيام</v>
          </cell>
          <cell r="E2125" t="str">
            <v>س2</v>
          </cell>
        </row>
        <row r="2126">
          <cell r="A2126">
            <v>213927</v>
          </cell>
          <cell r="B2126" t="str">
            <v>علا الشيخ</v>
          </cell>
          <cell r="C2126" t="str">
            <v>عصام</v>
          </cell>
          <cell r="D2126" t="str">
            <v>امل</v>
          </cell>
          <cell r="E2126" t="str">
            <v>س2</v>
          </cell>
        </row>
        <row r="2127">
          <cell r="A2127">
            <v>213929</v>
          </cell>
          <cell r="B2127" t="str">
            <v>علا حورانيه</v>
          </cell>
          <cell r="C2127" t="str">
            <v>محمد</v>
          </cell>
          <cell r="D2127" t="str">
            <v>نوال</v>
          </cell>
          <cell r="E2127" t="str">
            <v>س4ح</v>
          </cell>
        </row>
        <row r="2128">
          <cell r="A2128">
            <v>213930</v>
          </cell>
          <cell r="B2128" t="str">
            <v>علا خولاني</v>
          </cell>
          <cell r="C2128" t="str">
            <v>مهدي</v>
          </cell>
          <cell r="D2128" t="str">
            <v>ملكه</v>
          </cell>
          <cell r="E2128" t="str">
            <v>س2</v>
          </cell>
        </row>
        <row r="2129">
          <cell r="A2129">
            <v>213931</v>
          </cell>
          <cell r="B2129" t="str">
            <v>علا سعيد</v>
          </cell>
          <cell r="C2129" t="str">
            <v>رفيق</v>
          </cell>
          <cell r="D2129" t="str">
            <v>ندى</v>
          </cell>
          <cell r="E2129" t="str">
            <v>س3ح</v>
          </cell>
        </row>
        <row r="2130">
          <cell r="A2130">
            <v>213932</v>
          </cell>
          <cell r="B2130" t="str">
            <v>علا صبيحه</v>
          </cell>
          <cell r="C2130" t="str">
            <v>موسى</v>
          </cell>
          <cell r="D2130" t="str">
            <v>ابتسام</v>
          </cell>
          <cell r="E2130" t="str">
            <v>س1</v>
          </cell>
        </row>
        <row r="2131">
          <cell r="A2131">
            <v>213934</v>
          </cell>
          <cell r="B2131" t="str">
            <v>علا منصور</v>
          </cell>
          <cell r="C2131" t="str">
            <v>منصور</v>
          </cell>
          <cell r="D2131" t="str">
            <v>ايمان</v>
          </cell>
          <cell r="E2131" t="str">
            <v>س1</v>
          </cell>
        </row>
        <row r="2132">
          <cell r="A2132">
            <v>213937</v>
          </cell>
          <cell r="B2132" t="str">
            <v>علاء الدين القابوني</v>
          </cell>
          <cell r="C2132" t="str">
            <v>محمد عيد</v>
          </cell>
          <cell r="D2132" t="str">
            <v>منال الزراد</v>
          </cell>
          <cell r="E2132" t="str">
            <v>س3</v>
          </cell>
        </row>
        <row r="2133">
          <cell r="A2133">
            <v>213938</v>
          </cell>
          <cell r="B2133" t="str">
            <v>علاء الناصر</v>
          </cell>
          <cell r="C2133" t="str">
            <v>سليمان</v>
          </cell>
          <cell r="D2133" t="str">
            <v>سهيله</v>
          </cell>
          <cell r="E2133" t="str">
            <v>س3</v>
          </cell>
        </row>
        <row r="2134">
          <cell r="A2134">
            <v>213939</v>
          </cell>
          <cell r="B2134" t="str">
            <v>علاء سلمو</v>
          </cell>
          <cell r="C2134" t="str">
            <v>ناصر</v>
          </cell>
          <cell r="D2134" t="str">
            <v>نجاح</v>
          </cell>
          <cell r="E2134" t="str">
            <v>س1</v>
          </cell>
        </row>
        <row r="2135">
          <cell r="A2135">
            <v>213940</v>
          </cell>
          <cell r="B2135" t="str">
            <v>علاء شاهين</v>
          </cell>
          <cell r="C2135" t="str">
            <v>عدنان</v>
          </cell>
          <cell r="D2135" t="str">
            <v>امل</v>
          </cell>
          <cell r="E2135" t="str">
            <v>س4</v>
          </cell>
        </row>
        <row r="2136">
          <cell r="A2136">
            <v>213941</v>
          </cell>
          <cell r="B2136" t="str">
            <v>علاء مسعود</v>
          </cell>
          <cell r="C2136" t="str">
            <v>اكرم</v>
          </cell>
          <cell r="D2136" t="str">
            <v>انصاف</v>
          </cell>
          <cell r="E2136" t="str">
            <v>س2</v>
          </cell>
        </row>
        <row r="2137">
          <cell r="A2137">
            <v>213943</v>
          </cell>
          <cell r="B2137" t="str">
            <v>علي اسعد</v>
          </cell>
          <cell r="C2137" t="str">
            <v>حسن</v>
          </cell>
          <cell r="D2137" t="str">
            <v>ثراء</v>
          </cell>
          <cell r="E2137" t="str">
            <v>س1</v>
          </cell>
        </row>
        <row r="2138">
          <cell r="A2138">
            <v>213944</v>
          </cell>
          <cell r="B2138" t="str">
            <v>علي الاهلال الابراهيم</v>
          </cell>
          <cell r="C2138" t="str">
            <v>رمضان</v>
          </cell>
          <cell r="D2138" t="str">
            <v>ريا</v>
          </cell>
          <cell r="E2138" t="str">
            <v>س3</v>
          </cell>
        </row>
        <row r="2139">
          <cell r="A2139">
            <v>213945</v>
          </cell>
          <cell r="B2139" t="str">
            <v>علي الراشد</v>
          </cell>
          <cell r="C2139" t="str">
            <v>اصف</v>
          </cell>
          <cell r="D2139" t="str">
            <v>نايفه</v>
          </cell>
          <cell r="E2139" t="str">
            <v>س3</v>
          </cell>
        </row>
        <row r="2140">
          <cell r="A2140">
            <v>213946</v>
          </cell>
          <cell r="B2140" t="str">
            <v>علي حسون</v>
          </cell>
          <cell r="C2140" t="str">
            <v>سليم</v>
          </cell>
          <cell r="D2140" t="str">
            <v>حسيبى</v>
          </cell>
          <cell r="E2140" t="str">
            <v>س4</v>
          </cell>
        </row>
        <row r="2141">
          <cell r="A2141">
            <v>213947</v>
          </cell>
          <cell r="B2141" t="str">
            <v>علي حمود</v>
          </cell>
          <cell r="C2141" t="str">
            <v>حسين</v>
          </cell>
          <cell r="D2141" t="str">
            <v>شمس</v>
          </cell>
          <cell r="E2141" t="str">
            <v>س1</v>
          </cell>
        </row>
        <row r="2142">
          <cell r="A2142">
            <v>213952</v>
          </cell>
          <cell r="B2142" t="str">
            <v>علي شباني</v>
          </cell>
          <cell r="C2142" t="str">
            <v>عز الدين</v>
          </cell>
          <cell r="D2142" t="str">
            <v>رحاب</v>
          </cell>
          <cell r="E2142" t="str">
            <v>س2</v>
          </cell>
        </row>
        <row r="2143">
          <cell r="A2143">
            <v>213953</v>
          </cell>
          <cell r="B2143" t="str">
            <v>علي ضعون</v>
          </cell>
          <cell r="C2143" t="str">
            <v>حسام</v>
          </cell>
          <cell r="D2143" t="str">
            <v>ناهده</v>
          </cell>
          <cell r="E2143" t="str">
            <v>س2</v>
          </cell>
        </row>
        <row r="2144">
          <cell r="A2144">
            <v>213955</v>
          </cell>
          <cell r="B2144" t="str">
            <v>علي مخلوف</v>
          </cell>
          <cell r="C2144" t="str">
            <v>محمود</v>
          </cell>
          <cell r="D2144" t="str">
            <v>ليندا</v>
          </cell>
          <cell r="E2144" t="str">
            <v>س1</v>
          </cell>
        </row>
        <row r="2145">
          <cell r="A2145">
            <v>213956</v>
          </cell>
          <cell r="B2145" t="str">
            <v>علي نصر</v>
          </cell>
          <cell r="C2145" t="str">
            <v>باسل</v>
          </cell>
          <cell r="D2145" t="str">
            <v>الفه</v>
          </cell>
          <cell r="E2145" t="str">
            <v>س1</v>
          </cell>
        </row>
        <row r="2146">
          <cell r="A2146">
            <v>213958</v>
          </cell>
          <cell r="B2146" t="str">
            <v>عمار بدران</v>
          </cell>
          <cell r="C2146" t="str">
            <v>محمد</v>
          </cell>
          <cell r="D2146" t="str">
            <v>سكينه</v>
          </cell>
          <cell r="E2146" t="str">
            <v>س4ح</v>
          </cell>
        </row>
        <row r="2147">
          <cell r="A2147">
            <v>213959</v>
          </cell>
          <cell r="B2147" t="str">
            <v>عمار رمضان</v>
          </cell>
          <cell r="C2147" t="str">
            <v>وجيه</v>
          </cell>
          <cell r="D2147" t="str">
            <v>حنان</v>
          </cell>
          <cell r="E2147" t="str">
            <v>س1</v>
          </cell>
        </row>
        <row r="2148">
          <cell r="A2148">
            <v>213961</v>
          </cell>
          <cell r="B2148" t="str">
            <v>عمار عباس</v>
          </cell>
          <cell r="C2148" t="str">
            <v>محمد</v>
          </cell>
          <cell r="D2148" t="str">
            <v>انطوانيت</v>
          </cell>
          <cell r="E2148" t="str">
            <v>س1</v>
          </cell>
        </row>
        <row r="2149">
          <cell r="A2149">
            <v>213962</v>
          </cell>
          <cell r="B2149" t="str">
            <v>عمار فارس</v>
          </cell>
          <cell r="C2149" t="str">
            <v>خالد</v>
          </cell>
          <cell r="D2149" t="str">
            <v>حكيمه</v>
          </cell>
          <cell r="E2149" t="str">
            <v>س1</v>
          </cell>
        </row>
        <row r="2150">
          <cell r="A2150">
            <v>213963</v>
          </cell>
          <cell r="B2150" t="str">
            <v>عمار قدور</v>
          </cell>
          <cell r="C2150" t="str">
            <v>واصف</v>
          </cell>
          <cell r="D2150" t="str">
            <v>خالديه</v>
          </cell>
          <cell r="E2150" t="str">
            <v>س3</v>
          </cell>
        </row>
        <row r="2151">
          <cell r="A2151">
            <v>213965</v>
          </cell>
          <cell r="B2151" t="str">
            <v>عمر الريشاني</v>
          </cell>
          <cell r="C2151" t="str">
            <v>ماهر</v>
          </cell>
          <cell r="D2151" t="str">
            <v>هناء</v>
          </cell>
          <cell r="E2151" t="str">
            <v>س1</v>
          </cell>
        </row>
        <row r="2152">
          <cell r="A2152">
            <v>213966</v>
          </cell>
          <cell r="B2152" t="str">
            <v>عمر العبد الله الشيخ</v>
          </cell>
          <cell r="C2152" t="str">
            <v>عبد الكريم</v>
          </cell>
          <cell r="D2152" t="str">
            <v>هند</v>
          </cell>
          <cell r="E2152" t="str">
            <v>س2</v>
          </cell>
        </row>
        <row r="2153">
          <cell r="A2153">
            <v>213968</v>
          </cell>
          <cell r="B2153" t="str">
            <v>عمر حموي</v>
          </cell>
          <cell r="C2153" t="str">
            <v>عبد الرؤف</v>
          </cell>
          <cell r="D2153" t="str">
            <v>ذكاء</v>
          </cell>
          <cell r="E2153" t="str">
            <v>س1</v>
          </cell>
        </row>
        <row r="2154">
          <cell r="A2154">
            <v>213969</v>
          </cell>
          <cell r="B2154" t="str">
            <v>عنان المالح</v>
          </cell>
          <cell r="C2154" t="str">
            <v>عبد الرؤوف</v>
          </cell>
          <cell r="D2154" t="str">
            <v>ايمان</v>
          </cell>
          <cell r="E2154" t="str">
            <v>س1</v>
          </cell>
        </row>
        <row r="2155">
          <cell r="A2155">
            <v>213970</v>
          </cell>
          <cell r="B2155" t="str">
            <v>عنايه القده</v>
          </cell>
          <cell r="C2155" t="str">
            <v>عبد الفتاح</v>
          </cell>
          <cell r="D2155" t="str">
            <v>ناديا</v>
          </cell>
          <cell r="E2155" t="str">
            <v>س2</v>
          </cell>
        </row>
        <row r="2156">
          <cell r="A2156">
            <v>213973</v>
          </cell>
          <cell r="B2156" t="str">
            <v>عواطف الناصر</v>
          </cell>
          <cell r="C2156" t="str">
            <v>يعرب</v>
          </cell>
          <cell r="D2156" t="str">
            <v>نجاح</v>
          </cell>
          <cell r="E2156" t="str">
            <v>س2</v>
          </cell>
        </row>
        <row r="2157">
          <cell r="A2157">
            <v>213975</v>
          </cell>
          <cell r="B2157" t="str">
            <v>غاده الراضي العنزي</v>
          </cell>
          <cell r="C2157" t="str">
            <v>زيد</v>
          </cell>
          <cell r="D2157" t="str">
            <v>فكريه</v>
          </cell>
          <cell r="E2157" t="str">
            <v>س3ح</v>
          </cell>
        </row>
        <row r="2158">
          <cell r="A2158">
            <v>213976</v>
          </cell>
          <cell r="B2158" t="str">
            <v>غاليه الحلبي</v>
          </cell>
          <cell r="C2158" t="str">
            <v>محمد سعيد</v>
          </cell>
          <cell r="D2158" t="str">
            <v>حنان</v>
          </cell>
          <cell r="E2158" t="str">
            <v>س2</v>
          </cell>
        </row>
        <row r="2159">
          <cell r="A2159">
            <v>213978</v>
          </cell>
          <cell r="B2159" t="str">
            <v>غرام صالح</v>
          </cell>
          <cell r="C2159" t="str">
            <v>مهدي</v>
          </cell>
          <cell r="D2159" t="str">
            <v>اليندا</v>
          </cell>
          <cell r="E2159" t="str">
            <v>س2</v>
          </cell>
        </row>
        <row r="2160">
          <cell r="A2160">
            <v>213979</v>
          </cell>
          <cell r="B2160" t="str">
            <v>غزل ابو حمره</v>
          </cell>
          <cell r="C2160" t="str">
            <v>مصطفى</v>
          </cell>
          <cell r="D2160" t="str">
            <v>ريتا</v>
          </cell>
          <cell r="E2160" t="str">
            <v>س2</v>
          </cell>
        </row>
        <row r="2161">
          <cell r="A2161">
            <v>213980</v>
          </cell>
          <cell r="B2161" t="str">
            <v>غزل الحاصباني</v>
          </cell>
          <cell r="C2161" t="str">
            <v>غسان</v>
          </cell>
          <cell r="D2161" t="str">
            <v>الهام</v>
          </cell>
          <cell r="E2161" t="str">
            <v>س1</v>
          </cell>
        </row>
        <row r="2162">
          <cell r="A2162">
            <v>213981</v>
          </cell>
          <cell r="B2162" t="str">
            <v>غزل حمد</v>
          </cell>
          <cell r="C2162" t="str">
            <v>محمد</v>
          </cell>
          <cell r="D2162" t="str">
            <v>منال</v>
          </cell>
          <cell r="E2162" t="str">
            <v>س1</v>
          </cell>
        </row>
        <row r="2163">
          <cell r="A2163">
            <v>213983</v>
          </cell>
          <cell r="B2163" t="str">
            <v>غسان حمدان</v>
          </cell>
          <cell r="C2163" t="str">
            <v>محمد</v>
          </cell>
          <cell r="D2163" t="str">
            <v>حياه</v>
          </cell>
          <cell r="E2163" t="str">
            <v>س3ح</v>
          </cell>
        </row>
        <row r="2164">
          <cell r="A2164">
            <v>213984</v>
          </cell>
          <cell r="B2164" t="str">
            <v>غصون درويش</v>
          </cell>
          <cell r="C2164" t="str">
            <v>عميد</v>
          </cell>
          <cell r="D2164" t="str">
            <v>بثينه</v>
          </cell>
          <cell r="E2164" t="str">
            <v>س4</v>
          </cell>
        </row>
        <row r="2165">
          <cell r="A2165">
            <v>213985</v>
          </cell>
          <cell r="B2165" t="str">
            <v>غصينه العقباني</v>
          </cell>
          <cell r="C2165" t="str">
            <v>سلام</v>
          </cell>
          <cell r="D2165" t="str">
            <v>شكريه</v>
          </cell>
          <cell r="E2165" t="str">
            <v>س4</v>
          </cell>
        </row>
        <row r="2166">
          <cell r="A2166">
            <v>213987</v>
          </cell>
          <cell r="B2166" t="str">
            <v>غفران العقله</v>
          </cell>
          <cell r="C2166" t="str">
            <v>احمد</v>
          </cell>
          <cell r="D2166" t="str">
            <v>فاطمه</v>
          </cell>
          <cell r="E2166" t="str">
            <v>س4</v>
          </cell>
        </row>
        <row r="2167">
          <cell r="A2167">
            <v>213988</v>
          </cell>
          <cell r="B2167" t="str">
            <v>غفران بركات</v>
          </cell>
          <cell r="C2167" t="str">
            <v>ابراهيم</v>
          </cell>
          <cell r="D2167" t="str">
            <v>وفاء</v>
          </cell>
          <cell r="E2167" t="str">
            <v>س3ح</v>
          </cell>
        </row>
        <row r="2168">
          <cell r="A2168">
            <v>213989</v>
          </cell>
          <cell r="B2168" t="str">
            <v>غفران حامد</v>
          </cell>
          <cell r="C2168" t="str">
            <v>جمال</v>
          </cell>
          <cell r="D2168" t="str">
            <v>سناء</v>
          </cell>
          <cell r="E2168" t="str">
            <v>س1</v>
          </cell>
        </row>
        <row r="2169">
          <cell r="A2169">
            <v>213990</v>
          </cell>
          <cell r="B2169" t="str">
            <v>غفران علاء الدين</v>
          </cell>
          <cell r="C2169" t="str">
            <v>مازن</v>
          </cell>
          <cell r="D2169" t="str">
            <v>هدى</v>
          </cell>
          <cell r="E2169" t="str">
            <v>س4</v>
          </cell>
        </row>
        <row r="2170">
          <cell r="A2170">
            <v>213991</v>
          </cell>
          <cell r="B2170" t="str">
            <v>غنا طحان</v>
          </cell>
          <cell r="C2170" t="str">
            <v>خالد</v>
          </cell>
          <cell r="D2170" t="str">
            <v>زبيده</v>
          </cell>
          <cell r="E2170" t="str">
            <v>س1</v>
          </cell>
        </row>
        <row r="2171">
          <cell r="A2171">
            <v>213992</v>
          </cell>
          <cell r="B2171" t="str">
            <v>غنوه النبواني</v>
          </cell>
          <cell r="C2171" t="str">
            <v>شاهر</v>
          </cell>
          <cell r="D2171" t="str">
            <v>نوال</v>
          </cell>
          <cell r="E2171" t="str">
            <v>س3</v>
          </cell>
        </row>
        <row r="2172">
          <cell r="A2172">
            <v>213993</v>
          </cell>
          <cell r="B2172" t="str">
            <v>غنى البردان</v>
          </cell>
          <cell r="C2172" t="str">
            <v>محمد راتب</v>
          </cell>
          <cell r="D2172" t="str">
            <v>روضه</v>
          </cell>
          <cell r="E2172" t="str">
            <v>س3ح</v>
          </cell>
        </row>
        <row r="2173">
          <cell r="A2173">
            <v>213994</v>
          </cell>
          <cell r="B2173" t="str">
            <v>غنى دلعو</v>
          </cell>
          <cell r="C2173" t="str">
            <v>نورس</v>
          </cell>
          <cell r="D2173" t="str">
            <v>هناء</v>
          </cell>
          <cell r="E2173" t="str">
            <v>س4</v>
          </cell>
        </row>
        <row r="2174">
          <cell r="A2174">
            <v>213995</v>
          </cell>
          <cell r="B2174" t="str">
            <v>غنى كريشاتي</v>
          </cell>
          <cell r="C2174" t="str">
            <v>احمد</v>
          </cell>
          <cell r="D2174" t="str">
            <v>خوله</v>
          </cell>
          <cell r="E2174" t="str">
            <v>س2</v>
          </cell>
        </row>
        <row r="2175">
          <cell r="A2175">
            <v>213996</v>
          </cell>
          <cell r="B2175" t="str">
            <v>غنى متيني</v>
          </cell>
          <cell r="C2175" t="str">
            <v>ابراهيم</v>
          </cell>
          <cell r="D2175" t="str">
            <v>عبله</v>
          </cell>
          <cell r="E2175" t="str">
            <v>س4ح</v>
          </cell>
        </row>
        <row r="2176">
          <cell r="A2176">
            <v>213997</v>
          </cell>
          <cell r="B2176" t="str">
            <v>غيث الطوالبه</v>
          </cell>
          <cell r="C2176" t="str">
            <v>ياسر</v>
          </cell>
          <cell r="D2176" t="str">
            <v>لطيفه</v>
          </cell>
          <cell r="E2176" t="str">
            <v>س1</v>
          </cell>
        </row>
        <row r="2177">
          <cell r="A2177">
            <v>213998</v>
          </cell>
          <cell r="B2177" t="str">
            <v>غيداء طحطح</v>
          </cell>
          <cell r="C2177" t="str">
            <v>طاهر</v>
          </cell>
          <cell r="D2177" t="str">
            <v>امل</v>
          </cell>
          <cell r="E2177" t="str">
            <v>س3</v>
          </cell>
        </row>
        <row r="2178">
          <cell r="A2178">
            <v>214001</v>
          </cell>
          <cell r="B2178" t="str">
            <v>فاتنه ناعس</v>
          </cell>
          <cell r="C2178" t="str">
            <v>محمد عادل</v>
          </cell>
          <cell r="D2178" t="str">
            <v>هيام</v>
          </cell>
          <cell r="E2178" t="str">
            <v>س3ح</v>
          </cell>
        </row>
        <row r="2179">
          <cell r="A2179">
            <v>214002</v>
          </cell>
          <cell r="B2179" t="str">
            <v>فادي الخوري</v>
          </cell>
          <cell r="C2179" t="str">
            <v>مرهف</v>
          </cell>
          <cell r="D2179" t="str">
            <v>هلون</v>
          </cell>
          <cell r="E2179" t="str">
            <v>س1</v>
          </cell>
        </row>
        <row r="2180">
          <cell r="A2180">
            <v>214004</v>
          </cell>
          <cell r="B2180" t="str">
            <v>فادي الناصر</v>
          </cell>
          <cell r="C2180" t="str">
            <v>فؤاد</v>
          </cell>
          <cell r="D2180" t="str">
            <v>انعام الشحاذه</v>
          </cell>
          <cell r="E2180" t="str">
            <v>س3</v>
          </cell>
        </row>
        <row r="2181">
          <cell r="A2181">
            <v>214005</v>
          </cell>
          <cell r="B2181" t="str">
            <v>فادي قاسم</v>
          </cell>
          <cell r="C2181" t="str">
            <v>فهد</v>
          </cell>
          <cell r="D2181" t="str">
            <v>شاديه</v>
          </cell>
          <cell r="E2181" t="str">
            <v>س2</v>
          </cell>
        </row>
        <row r="2182">
          <cell r="A2182">
            <v>214006</v>
          </cell>
          <cell r="B2182" t="str">
            <v>فاطمه ابو زيد</v>
          </cell>
          <cell r="C2182" t="str">
            <v>احمد</v>
          </cell>
          <cell r="D2182" t="str">
            <v>حليمه</v>
          </cell>
          <cell r="E2182" t="str">
            <v>س2</v>
          </cell>
        </row>
        <row r="2183">
          <cell r="A2183">
            <v>214007</v>
          </cell>
          <cell r="B2183" t="str">
            <v>فاطمه الاحمد</v>
          </cell>
          <cell r="C2183" t="str">
            <v>عدنان</v>
          </cell>
          <cell r="D2183" t="str">
            <v>حاجه</v>
          </cell>
          <cell r="E2183" t="str">
            <v>س3</v>
          </cell>
        </row>
        <row r="2184">
          <cell r="A2184">
            <v>214009</v>
          </cell>
          <cell r="B2184" t="str">
            <v>فاطمه الايوبي</v>
          </cell>
          <cell r="C2184" t="str">
            <v>محمد خالد</v>
          </cell>
          <cell r="D2184" t="str">
            <v>شيرين بدليس</v>
          </cell>
          <cell r="E2184" t="str">
            <v>س2</v>
          </cell>
        </row>
        <row r="2185">
          <cell r="A2185">
            <v>214010</v>
          </cell>
          <cell r="B2185" t="str">
            <v>فاطمه الدخيل</v>
          </cell>
          <cell r="C2185" t="str">
            <v>حمد</v>
          </cell>
          <cell r="D2185" t="str">
            <v>فوزيه</v>
          </cell>
          <cell r="E2185" t="str">
            <v>س4</v>
          </cell>
        </row>
        <row r="2186">
          <cell r="A2186">
            <v>214011</v>
          </cell>
          <cell r="B2186" t="str">
            <v>فاطمه الذياب</v>
          </cell>
          <cell r="C2186" t="str">
            <v>ايمن</v>
          </cell>
          <cell r="D2186" t="str">
            <v>ناديا</v>
          </cell>
          <cell r="E2186" t="str">
            <v>س1</v>
          </cell>
        </row>
        <row r="2187">
          <cell r="A2187">
            <v>214013</v>
          </cell>
          <cell r="B2187" t="str">
            <v>فاطمه الظاهر</v>
          </cell>
          <cell r="C2187" t="str">
            <v>محمد</v>
          </cell>
          <cell r="D2187" t="str">
            <v>حسينه</v>
          </cell>
          <cell r="E2187" t="str">
            <v>س3</v>
          </cell>
        </row>
        <row r="2188">
          <cell r="A2188">
            <v>214016</v>
          </cell>
          <cell r="B2188" t="str">
            <v>فاطمه روميه</v>
          </cell>
          <cell r="C2188" t="str">
            <v>عامر</v>
          </cell>
          <cell r="D2188" t="str">
            <v>هدى</v>
          </cell>
          <cell r="E2188" t="str">
            <v>س3</v>
          </cell>
        </row>
        <row r="2189">
          <cell r="A2189">
            <v>214017</v>
          </cell>
          <cell r="B2189" t="str">
            <v>فاطمه زيتون</v>
          </cell>
          <cell r="C2189" t="str">
            <v>جمال</v>
          </cell>
          <cell r="D2189" t="str">
            <v>هيفاء</v>
          </cell>
          <cell r="E2189" t="str">
            <v>س4</v>
          </cell>
        </row>
        <row r="2190">
          <cell r="A2190">
            <v>214018</v>
          </cell>
          <cell r="B2190" t="str">
            <v>فاطمه زين</v>
          </cell>
          <cell r="C2190" t="str">
            <v>حسين</v>
          </cell>
          <cell r="D2190" t="str">
            <v>عيشي</v>
          </cell>
          <cell r="E2190" t="str">
            <v>س3</v>
          </cell>
        </row>
        <row r="2191">
          <cell r="A2191">
            <v>214019</v>
          </cell>
          <cell r="B2191" t="str">
            <v>فاطمه شاهين</v>
          </cell>
          <cell r="C2191" t="str">
            <v>عبد الله</v>
          </cell>
          <cell r="D2191" t="str">
            <v>فاتن</v>
          </cell>
          <cell r="E2191" t="str">
            <v>س1</v>
          </cell>
        </row>
        <row r="2192">
          <cell r="A2192">
            <v>214024</v>
          </cell>
          <cell r="B2192" t="str">
            <v>فاطمه ناصيف</v>
          </cell>
          <cell r="C2192" t="str">
            <v>علي</v>
          </cell>
          <cell r="D2192" t="str">
            <v>خديجه</v>
          </cell>
          <cell r="E2192" t="str">
            <v>س2</v>
          </cell>
        </row>
        <row r="2193">
          <cell r="A2193">
            <v>214025</v>
          </cell>
          <cell r="B2193" t="str">
            <v>فتون المقت</v>
          </cell>
          <cell r="C2193" t="str">
            <v>منصور</v>
          </cell>
          <cell r="D2193" t="str">
            <v>شهيره</v>
          </cell>
          <cell r="E2193" t="str">
            <v>س2</v>
          </cell>
        </row>
        <row r="2194">
          <cell r="A2194">
            <v>214026</v>
          </cell>
          <cell r="B2194" t="str">
            <v>فداء دحمان</v>
          </cell>
          <cell r="C2194" t="str">
            <v>عزت</v>
          </cell>
          <cell r="D2194" t="str">
            <v>منى</v>
          </cell>
          <cell r="E2194" t="str">
            <v>س1</v>
          </cell>
        </row>
        <row r="2195">
          <cell r="A2195">
            <v>214027</v>
          </cell>
          <cell r="B2195" t="str">
            <v>فدوى طوقان</v>
          </cell>
          <cell r="C2195" t="str">
            <v>محمد</v>
          </cell>
          <cell r="D2195" t="str">
            <v>سهيله</v>
          </cell>
          <cell r="E2195" t="str">
            <v>س4ح</v>
          </cell>
        </row>
        <row r="2196">
          <cell r="A2196">
            <v>214028</v>
          </cell>
          <cell r="B2196" t="str">
            <v>فراس الخالد</v>
          </cell>
          <cell r="C2196" t="str">
            <v>كفاح</v>
          </cell>
          <cell r="D2196" t="str">
            <v>سهام</v>
          </cell>
          <cell r="E2196" t="str">
            <v>س1</v>
          </cell>
        </row>
        <row r="2197">
          <cell r="A2197">
            <v>214031</v>
          </cell>
          <cell r="B2197" t="str">
            <v>فراس ريمان</v>
          </cell>
          <cell r="C2197" t="str">
            <v>اكرم</v>
          </cell>
          <cell r="D2197" t="str">
            <v>صفاء</v>
          </cell>
          <cell r="E2197" t="str">
            <v>س4</v>
          </cell>
        </row>
        <row r="2198">
          <cell r="A2198">
            <v>214032</v>
          </cell>
          <cell r="B2198" t="str">
            <v>فرح الصياح</v>
          </cell>
          <cell r="C2198" t="str">
            <v>عمار</v>
          </cell>
          <cell r="D2198" t="str">
            <v>باسمه</v>
          </cell>
          <cell r="E2198" t="str">
            <v>س3</v>
          </cell>
        </row>
        <row r="2199">
          <cell r="A2199">
            <v>214033</v>
          </cell>
          <cell r="B2199" t="str">
            <v>فرح حمد</v>
          </cell>
          <cell r="C2199" t="str">
            <v>محمد</v>
          </cell>
          <cell r="D2199" t="str">
            <v>منال</v>
          </cell>
          <cell r="E2199" t="str">
            <v>س1</v>
          </cell>
        </row>
        <row r="2200">
          <cell r="A2200">
            <v>214034</v>
          </cell>
          <cell r="B2200" t="str">
            <v>فرح درويش</v>
          </cell>
          <cell r="C2200" t="str">
            <v>محمود</v>
          </cell>
          <cell r="D2200" t="str">
            <v>امام</v>
          </cell>
          <cell r="E2200" t="str">
            <v>س4</v>
          </cell>
        </row>
        <row r="2201">
          <cell r="A2201">
            <v>214035</v>
          </cell>
          <cell r="B2201" t="str">
            <v>فرح عطفه</v>
          </cell>
          <cell r="C2201" t="str">
            <v>محمد امير</v>
          </cell>
          <cell r="D2201" t="str">
            <v>مها</v>
          </cell>
          <cell r="E2201" t="str">
            <v>س4</v>
          </cell>
        </row>
        <row r="2202">
          <cell r="A2202">
            <v>214036</v>
          </cell>
          <cell r="B2202" t="str">
            <v>فريزه الهندي</v>
          </cell>
          <cell r="C2202" t="str">
            <v>يحيى</v>
          </cell>
          <cell r="D2202" t="str">
            <v>رونق</v>
          </cell>
          <cell r="E2202" t="str">
            <v>س1</v>
          </cell>
        </row>
        <row r="2203">
          <cell r="A2203">
            <v>214038</v>
          </cell>
          <cell r="B2203" t="str">
            <v>فلك السقعان</v>
          </cell>
          <cell r="C2203" t="str">
            <v>نزيه</v>
          </cell>
          <cell r="D2203" t="str">
            <v>سناء</v>
          </cell>
          <cell r="E2203" t="str">
            <v>س3</v>
          </cell>
        </row>
        <row r="2204">
          <cell r="A2204">
            <v>214039</v>
          </cell>
          <cell r="B2204" t="str">
            <v>فنن سعد الدين</v>
          </cell>
          <cell r="C2204" t="str">
            <v>فيصل</v>
          </cell>
          <cell r="D2204" t="str">
            <v>ريمه</v>
          </cell>
          <cell r="E2204" t="str">
            <v>س1</v>
          </cell>
        </row>
        <row r="2205">
          <cell r="A2205">
            <v>214042</v>
          </cell>
          <cell r="B2205" t="str">
            <v>فينوس خضير</v>
          </cell>
          <cell r="C2205" t="str">
            <v>جهاد</v>
          </cell>
          <cell r="D2205" t="str">
            <v>عبير</v>
          </cell>
          <cell r="E2205" t="str">
            <v>س2</v>
          </cell>
        </row>
        <row r="2206">
          <cell r="A2206">
            <v>214043</v>
          </cell>
          <cell r="B2206" t="str">
            <v>قتيبه خلايلي</v>
          </cell>
          <cell r="C2206" t="str">
            <v>اسماعيل</v>
          </cell>
          <cell r="D2206" t="str">
            <v>هناء</v>
          </cell>
          <cell r="E2206" t="str">
            <v>س1</v>
          </cell>
        </row>
        <row r="2207">
          <cell r="A2207">
            <v>214044</v>
          </cell>
          <cell r="B2207" t="str">
            <v>قتيبة دياب</v>
          </cell>
          <cell r="C2207" t="str">
            <v>مروان</v>
          </cell>
          <cell r="D2207" t="str">
            <v>وجدان</v>
          </cell>
          <cell r="E2207" t="str">
            <v>س1</v>
          </cell>
        </row>
        <row r="2208">
          <cell r="A2208">
            <v>214045</v>
          </cell>
          <cell r="B2208" t="str">
            <v>قصي علي</v>
          </cell>
          <cell r="C2208" t="str">
            <v>نضال</v>
          </cell>
          <cell r="D2208" t="str">
            <v>غصون</v>
          </cell>
          <cell r="E2208" t="str">
            <v>س2</v>
          </cell>
        </row>
        <row r="2209">
          <cell r="A2209">
            <v>214047</v>
          </cell>
          <cell r="B2209" t="str">
            <v>قصي نعال</v>
          </cell>
          <cell r="C2209" t="str">
            <v>فؤاد</v>
          </cell>
          <cell r="D2209" t="str">
            <v>لينا</v>
          </cell>
          <cell r="E2209" t="str">
            <v>س1</v>
          </cell>
        </row>
        <row r="2210">
          <cell r="A2210">
            <v>214048</v>
          </cell>
          <cell r="B2210" t="str">
            <v>قطف الشيخه</v>
          </cell>
          <cell r="C2210" t="str">
            <v>احمد</v>
          </cell>
          <cell r="D2210" t="str">
            <v>هدى</v>
          </cell>
          <cell r="E2210" t="str">
            <v>س3</v>
          </cell>
        </row>
        <row r="2211">
          <cell r="A2211">
            <v>214049</v>
          </cell>
          <cell r="B2211" t="str">
            <v>قمر الشويكي</v>
          </cell>
          <cell r="C2211" t="str">
            <v>محمد رفيق</v>
          </cell>
          <cell r="D2211" t="str">
            <v>فوزيه</v>
          </cell>
          <cell r="E2211" t="str">
            <v>س4</v>
          </cell>
        </row>
        <row r="2212">
          <cell r="A2212">
            <v>214050</v>
          </cell>
          <cell r="B2212" t="str">
            <v>قيس حسن</v>
          </cell>
          <cell r="C2212" t="str">
            <v>حازم</v>
          </cell>
          <cell r="D2212" t="str">
            <v>ابتسام</v>
          </cell>
          <cell r="E2212" t="str">
            <v>س3</v>
          </cell>
        </row>
        <row r="2213">
          <cell r="A2213">
            <v>214052</v>
          </cell>
          <cell r="B2213" t="str">
            <v>كاترين سلطانه</v>
          </cell>
          <cell r="C2213" t="str">
            <v>عبد الله</v>
          </cell>
          <cell r="D2213" t="str">
            <v>لينا</v>
          </cell>
          <cell r="E2213" t="str">
            <v>س2</v>
          </cell>
        </row>
        <row r="2214">
          <cell r="A2214">
            <v>214053</v>
          </cell>
          <cell r="B2214" t="str">
            <v>كارلا الاحمد</v>
          </cell>
          <cell r="C2214" t="str">
            <v>خليل</v>
          </cell>
          <cell r="D2214" t="str">
            <v>فاطمه</v>
          </cell>
          <cell r="E2214" t="str">
            <v>س1</v>
          </cell>
        </row>
        <row r="2215">
          <cell r="A2215">
            <v>214055</v>
          </cell>
          <cell r="B2215" t="str">
            <v>كارين كنيهر</v>
          </cell>
          <cell r="C2215" t="str">
            <v>سمير</v>
          </cell>
          <cell r="D2215" t="str">
            <v>امال</v>
          </cell>
          <cell r="E2215" t="str">
            <v>س2</v>
          </cell>
        </row>
        <row r="2216">
          <cell r="A2216">
            <v>214056</v>
          </cell>
          <cell r="B2216" t="str">
            <v>كامل الحسن</v>
          </cell>
          <cell r="C2216" t="str">
            <v>قصي</v>
          </cell>
          <cell r="D2216" t="str">
            <v>فاديا</v>
          </cell>
          <cell r="E2216" t="str">
            <v>س3</v>
          </cell>
        </row>
        <row r="2217">
          <cell r="A2217">
            <v>214057</v>
          </cell>
          <cell r="B2217" t="str">
            <v>كرم الله سويد</v>
          </cell>
          <cell r="C2217" t="str">
            <v>علي</v>
          </cell>
          <cell r="D2217" t="str">
            <v>رماء</v>
          </cell>
          <cell r="E2217" t="str">
            <v>س3</v>
          </cell>
        </row>
        <row r="2218">
          <cell r="A2218">
            <v>214059</v>
          </cell>
          <cell r="B2218" t="str">
            <v>كرم مفرج</v>
          </cell>
          <cell r="C2218" t="str">
            <v>بسام</v>
          </cell>
          <cell r="D2218" t="str">
            <v>هدى</v>
          </cell>
          <cell r="E2218" t="str">
            <v>س1</v>
          </cell>
        </row>
        <row r="2219">
          <cell r="A2219">
            <v>214060</v>
          </cell>
          <cell r="B2219" t="str">
            <v>كريستل نونه</v>
          </cell>
          <cell r="C2219" t="str">
            <v>انطون</v>
          </cell>
          <cell r="D2219" t="str">
            <v>ريتا</v>
          </cell>
          <cell r="E2219" t="str">
            <v>س4</v>
          </cell>
        </row>
        <row r="2220">
          <cell r="A2220">
            <v>214061</v>
          </cell>
          <cell r="B2220" t="str">
            <v>كمال طيجون</v>
          </cell>
          <cell r="C2220" t="str">
            <v>محمد</v>
          </cell>
          <cell r="D2220" t="str">
            <v>رحمه</v>
          </cell>
          <cell r="E2220" t="str">
            <v>س1</v>
          </cell>
        </row>
        <row r="2221">
          <cell r="A2221">
            <v>214062</v>
          </cell>
          <cell r="B2221" t="str">
            <v>كنان النداف</v>
          </cell>
          <cell r="C2221" t="str">
            <v>بيان</v>
          </cell>
          <cell r="D2221" t="str">
            <v>وجيهه</v>
          </cell>
          <cell r="E2221" t="str">
            <v>س3</v>
          </cell>
        </row>
        <row r="2222">
          <cell r="A2222">
            <v>214063</v>
          </cell>
          <cell r="B2222" t="str">
            <v>كنان شدود</v>
          </cell>
          <cell r="C2222" t="str">
            <v>احمد</v>
          </cell>
          <cell r="D2222" t="str">
            <v>اميره</v>
          </cell>
          <cell r="E2222" t="str">
            <v>س3</v>
          </cell>
        </row>
        <row r="2223">
          <cell r="A2223">
            <v>214065</v>
          </cell>
          <cell r="B2223" t="str">
            <v>كنده الملاح</v>
          </cell>
          <cell r="C2223" t="str">
            <v>عامر</v>
          </cell>
          <cell r="D2223" t="str">
            <v>نوال</v>
          </cell>
          <cell r="E2223" t="str">
            <v>س3</v>
          </cell>
        </row>
        <row r="2224">
          <cell r="A2224">
            <v>214069</v>
          </cell>
          <cell r="B2224" t="str">
            <v>لؤي حسن</v>
          </cell>
          <cell r="C2224" t="str">
            <v>احمد</v>
          </cell>
          <cell r="D2224" t="str">
            <v>ريمه</v>
          </cell>
          <cell r="E2224" t="str">
            <v>س2</v>
          </cell>
        </row>
        <row r="2225">
          <cell r="A2225">
            <v>214071</v>
          </cell>
          <cell r="B2225" t="str">
            <v>لارا قسطي</v>
          </cell>
          <cell r="C2225" t="str">
            <v>مروان</v>
          </cell>
          <cell r="D2225" t="str">
            <v>هدى</v>
          </cell>
          <cell r="E2225" t="str">
            <v>س3</v>
          </cell>
        </row>
        <row r="2226">
          <cell r="A2226">
            <v>214072</v>
          </cell>
          <cell r="B2226" t="str">
            <v>لارا هابراسو</v>
          </cell>
          <cell r="C2226" t="str">
            <v>خالد</v>
          </cell>
          <cell r="D2226" t="str">
            <v>قمر</v>
          </cell>
          <cell r="E2226" t="str">
            <v>س3</v>
          </cell>
        </row>
        <row r="2227">
          <cell r="A2227">
            <v>214073</v>
          </cell>
          <cell r="B2227" t="str">
            <v>لامه ارسلان</v>
          </cell>
          <cell r="C2227" t="str">
            <v>رديف</v>
          </cell>
          <cell r="D2227" t="str">
            <v>لينا</v>
          </cell>
          <cell r="E2227" t="str">
            <v>س1</v>
          </cell>
        </row>
        <row r="2228">
          <cell r="A2228">
            <v>214074</v>
          </cell>
          <cell r="B2228" t="str">
            <v>لانا اسمندر</v>
          </cell>
          <cell r="C2228" t="str">
            <v>حمزه</v>
          </cell>
          <cell r="D2228" t="str">
            <v>سحر</v>
          </cell>
          <cell r="E2228" t="str">
            <v>س4</v>
          </cell>
        </row>
        <row r="2229">
          <cell r="A2229">
            <v>214075</v>
          </cell>
          <cell r="B2229" t="str">
            <v>لانا الجنيات</v>
          </cell>
          <cell r="C2229" t="str">
            <v>عبد الرحمن</v>
          </cell>
          <cell r="D2229" t="str">
            <v>سحر</v>
          </cell>
          <cell r="E2229" t="str">
            <v>س4ح</v>
          </cell>
        </row>
        <row r="2230">
          <cell r="A2230">
            <v>214077</v>
          </cell>
          <cell r="B2230" t="str">
            <v>لانا بدر</v>
          </cell>
          <cell r="C2230" t="str">
            <v>عصام</v>
          </cell>
          <cell r="D2230" t="str">
            <v>جرعه</v>
          </cell>
          <cell r="E2230" t="str">
            <v>س3</v>
          </cell>
        </row>
        <row r="2231">
          <cell r="A2231">
            <v>214078</v>
          </cell>
          <cell r="B2231" t="str">
            <v>لانا جيجه</v>
          </cell>
          <cell r="C2231" t="str">
            <v>حسن</v>
          </cell>
          <cell r="D2231" t="str">
            <v>لما</v>
          </cell>
          <cell r="E2231" t="str">
            <v>س2</v>
          </cell>
        </row>
        <row r="2232">
          <cell r="A2232">
            <v>214079</v>
          </cell>
          <cell r="B2232" t="str">
            <v>لانا حقي</v>
          </cell>
          <cell r="C2232" t="str">
            <v>سمير</v>
          </cell>
          <cell r="D2232" t="str">
            <v>نجوى</v>
          </cell>
          <cell r="E2232" t="str">
            <v>س1</v>
          </cell>
        </row>
        <row r="2233">
          <cell r="A2233">
            <v>214080</v>
          </cell>
          <cell r="B2233" t="str">
            <v>لانا دره</v>
          </cell>
          <cell r="C2233" t="str">
            <v>كميل</v>
          </cell>
          <cell r="D2233" t="str">
            <v>عائده</v>
          </cell>
          <cell r="E2233" t="str">
            <v>س1</v>
          </cell>
        </row>
        <row r="2234">
          <cell r="A2234">
            <v>214081</v>
          </cell>
          <cell r="B2234" t="str">
            <v>لانا ذياب</v>
          </cell>
          <cell r="C2234" t="str">
            <v>حسان</v>
          </cell>
          <cell r="D2234" t="str">
            <v>اميره</v>
          </cell>
          <cell r="E2234" t="str">
            <v>س2</v>
          </cell>
        </row>
        <row r="2235">
          <cell r="A2235">
            <v>214082</v>
          </cell>
          <cell r="B2235" t="str">
            <v>لانا رميح</v>
          </cell>
          <cell r="C2235" t="str">
            <v>سعيد</v>
          </cell>
          <cell r="D2235" t="str">
            <v>امل</v>
          </cell>
          <cell r="E2235" t="str">
            <v>س2</v>
          </cell>
        </row>
        <row r="2236">
          <cell r="A2236">
            <v>214087</v>
          </cell>
          <cell r="B2236" t="str">
            <v>لبنه سليمان</v>
          </cell>
          <cell r="C2236" t="str">
            <v>جهاد</v>
          </cell>
          <cell r="D2236" t="str">
            <v>فاطمه</v>
          </cell>
          <cell r="E2236" t="str">
            <v>س3</v>
          </cell>
        </row>
        <row r="2237">
          <cell r="A2237">
            <v>214088</v>
          </cell>
          <cell r="B2237" t="str">
            <v>لجين الحجار</v>
          </cell>
          <cell r="C2237" t="str">
            <v>ايمن</v>
          </cell>
          <cell r="D2237" t="str">
            <v>زبيده</v>
          </cell>
          <cell r="E2237" t="str">
            <v>س1</v>
          </cell>
        </row>
        <row r="2238">
          <cell r="A2238">
            <v>214090</v>
          </cell>
          <cell r="B2238" t="str">
            <v>لجين النجار</v>
          </cell>
          <cell r="C2238" t="str">
            <v>سهيل</v>
          </cell>
          <cell r="D2238" t="str">
            <v>ناديا</v>
          </cell>
          <cell r="E2238" t="str">
            <v>س2</v>
          </cell>
        </row>
        <row r="2239">
          <cell r="A2239">
            <v>214091</v>
          </cell>
          <cell r="B2239" t="str">
            <v>لجين رستم</v>
          </cell>
          <cell r="C2239" t="str">
            <v>محمد</v>
          </cell>
          <cell r="D2239" t="str">
            <v>فاطمه</v>
          </cell>
          <cell r="E2239" t="str">
            <v>س2</v>
          </cell>
        </row>
        <row r="2240">
          <cell r="A2240">
            <v>214092</v>
          </cell>
          <cell r="B2240" t="str">
            <v>لجين قاسو</v>
          </cell>
          <cell r="C2240" t="str">
            <v>محمد</v>
          </cell>
          <cell r="D2240" t="str">
            <v>هويدا</v>
          </cell>
          <cell r="E2240" t="str">
            <v>س4</v>
          </cell>
        </row>
        <row r="2241">
          <cell r="A2241">
            <v>214093</v>
          </cell>
          <cell r="B2241" t="str">
            <v>لما الدخيل</v>
          </cell>
          <cell r="C2241" t="str">
            <v>ابراهيم</v>
          </cell>
          <cell r="D2241" t="str">
            <v>شامه</v>
          </cell>
          <cell r="E2241" t="str">
            <v>س3</v>
          </cell>
        </row>
        <row r="2242">
          <cell r="A2242">
            <v>214095</v>
          </cell>
          <cell r="B2242" t="str">
            <v>لما خليل</v>
          </cell>
          <cell r="C2242" t="str">
            <v>محمد</v>
          </cell>
          <cell r="D2242" t="str">
            <v>ثناء</v>
          </cell>
          <cell r="E2242" t="str">
            <v>س4</v>
          </cell>
        </row>
        <row r="2243">
          <cell r="A2243">
            <v>214098</v>
          </cell>
          <cell r="B2243" t="str">
            <v>لمعه دلعين</v>
          </cell>
          <cell r="C2243" t="str">
            <v>فايز</v>
          </cell>
          <cell r="D2243" t="str">
            <v>رغده</v>
          </cell>
          <cell r="E2243" t="str">
            <v>س1</v>
          </cell>
        </row>
        <row r="2244">
          <cell r="A2244">
            <v>214099</v>
          </cell>
          <cell r="B2244" t="str">
            <v>لمى الجزائرلي</v>
          </cell>
          <cell r="C2244" t="str">
            <v>ايمن</v>
          </cell>
          <cell r="D2244" t="str">
            <v>اديبه</v>
          </cell>
          <cell r="E2244" t="str">
            <v>س2</v>
          </cell>
        </row>
        <row r="2245">
          <cell r="A2245">
            <v>214100</v>
          </cell>
          <cell r="B2245" t="str">
            <v>لمى الزعيم</v>
          </cell>
          <cell r="C2245" t="str">
            <v>لؤي</v>
          </cell>
          <cell r="D2245" t="str">
            <v>صفاء</v>
          </cell>
          <cell r="E2245" t="str">
            <v>س2</v>
          </cell>
        </row>
        <row r="2246">
          <cell r="A2246">
            <v>214101</v>
          </cell>
          <cell r="B2246" t="str">
            <v>لمى حسن</v>
          </cell>
          <cell r="C2246" t="str">
            <v>فاتح</v>
          </cell>
          <cell r="D2246" t="str">
            <v>ندره</v>
          </cell>
          <cell r="E2246" t="str">
            <v>س3ح</v>
          </cell>
        </row>
        <row r="2247">
          <cell r="A2247">
            <v>214102</v>
          </cell>
          <cell r="B2247" t="str">
            <v>لمى ربيع</v>
          </cell>
          <cell r="C2247" t="str">
            <v>خضر</v>
          </cell>
          <cell r="D2247" t="str">
            <v>حياه</v>
          </cell>
          <cell r="E2247" t="str">
            <v>س2</v>
          </cell>
        </row>
        <row r="2248">
          <cell r="A2248">
            <v>214103</v>
          </cell>
          <cell r="B2248" t="str">
            <v>لمى عبد المعطي</v>
          </cell>
          <cell r="C2248" t="str">
            <v>عصام</v>
          </cell>
          <cell r="D2248" t="str">
            <v>عبير</v>
          </cell>
          <cell r="E2248" t="str">
            <v>س2</v>
          </cell>
        </row>
        <row r="2249">
          <cell r="A2249">
            <v>214104</v>
          </cell>
          <cell r="B2249" t="str">
            <v>لمى عطوني</v>
          </cell>
          <cell r="C2249" t="str">
            <v>صفوان</v>
          </cell>
          <cell r="D2249" t="str">
            <v>مريم</v>
          </cell>
          <cell r="E2249" t="str">
            <v>س2ح</v>
          </cell>
        </row>
        <row r="2250">
          <cell r="A2250">
            <v>214107</v>
          </cell>
          <cell r="B2250" t="str">
            <v>لميس سليمان</v>
          </cell>
          <cell r="C2250" t="str">
            <v>محمد</v>
          </cell>
          <cell r="D2250" t="str">
            <v>شفيقه</v>
          </cell>
          <cell r="E2250" t="str">
            <v>س4</v>
          </cell>
        </row>
        <row r="2251">
          <cell r="A2251">
            <v>214108</v>
          </cell>
          <cell r="B2251" t="str">
            <v>لميس عبيد</v>
          </cell>
          <cell r="C2251" t="str">
            <v>عدنان</v>
          </cell>
          <cell r="D2251" t="str">
            <v>ريم</v>
          </cell>
          <cell r="E2251" t="str">
            <v>س3</v>
          </cell>
        </row>
        <row r="2252">
          <cell r="A2252">
            <v>214109</v>
          </cell>
          <cell r="B2252" t="str">
            <v>لميس فاضل</v>
          </cell>
          <cell r="C2252" t="str">
            <v>ابراهيم</v>
          </cell>
          <cell r="D2252" t="str">
            <v>هدوء</v>
          </cell>
          <cell r="E2252" t="str">
            <v>س2</v>
          </cell>
        </row>
        <row r="2253">
          <cell r="A2253">
            <v>214110</v>
          </cell>
          <cell r="B2253" t="str">
            <v>لميس مسعود</v>
          </cell>
          <cell r="C2253" t="str">
            <v>نواف</v>
          </cell>
          <cell r="D2253" t="str">
            <v>عزيزه</v>
          </cell>
          <cell r="E2253" t="str">
            <v>س4ح</v>
          </cell>
        </row>
        <row r="2254">
          <cell r="A2254">
            <v>214112</v>
          </cell>
          <cell r="B2254" t="str">
            <v>لونيدا عرابي</v>
          </cell>
          <cell r="C2254" t="str">
            <v>خالد</v>
          </cell>
          <cell r="D2254" t="str">
            <v>هيفاء</v>
          </cell>
          <cell r="E2254" t="str">
            <v>س3</v>
          </cell>
        </row>
        <row r="2255">
          <cell r="A2255">
            <v>214113</v>
          </cell>
          <cell r="B2255" t="str">
            <v>ليال صقر</v>
          </cell>
          <cell r="C2255" t="str">
            <v>هيثم</v>
          </cell>
          <cell r="D2255" t="str">
            <v>فريال</v>
          </cell>
          <cell r="E2255" t="str">
            <v>س1</v>
          </cell>
        </row>
        <row r="2256">
          <cell r="A2256">
            <v>214114</v>
          </cell>
          <cell r="B2256" t="str">
            <v>ليان بيطار</v>
          </cell>
          <cell r="C2256" t="str">
            <v>جهاد</v>
          </cell>
          <cell r="D2256" t="str">
            <v>زائده</v>
          </cell>
          <cell r="E2256" t="str">
            <v>س1</v>
          </cell>
        </row>
        <row r="2257">
          <cell r="A2257">
            <v>214115</v>
          </cell>
          <cell r="B2257" t="str">
            <v>ليتيسيا ميخائيل</v>
          </cell>
          <cell r="C2257" t="str">
            <v>رزق الله</v>
          </cell>
          <cell r="D2257" t="str">
            <v>كفاء</v>
          </cell>
          <cell r="E2257" t="str">
            <v>س2</v>
          </cell>
        </row>
        <row r="2258">
          <cell r="A2258">
            <v>214117</v>
          </cell>
          <cell r="B2258" t="str">
            <v>ليلى ظروف</v>
          </cell>
          <cell r="C2258" t="str">
            <v>محمد</v>
          </cell>
          <cell r="D2258" t="str">
            <v>تمام</v>
          </cell>
          <cell r="E2258" t="str">
            <v>س3</v>
          </cell>
        </row>
        <row r="2259">
          <cell r="A2259">
            <v>214118</v>
          </cell>
          <cell r="B2259" t="str">
            <v>ليليان رمضان</v>
          </cell>
          <cell r="C2259" t="str">
            <v>عبد الله</v>
          </cell>
          <cell r="D2259" t="str">
            <v>فيفيان</v>
          </cell>
          <cell r="E2259" t="str">
            <v>س1</v>
          </cell>
        </row>
        <row r="2260">
          <cell r="A2260">
            <v>214119</v>
          </cell>
          <cell r="B2260" t="str">
            <v>ليما الشوفي</v>
          </cell>
          <cell r="C2260" t="str">
            <v>ياسر</v>
          </cell>
          <cell r="D2260" t="str">
            <v>اميره</v>
          </cell>
          <cell r="E2260" t="str">
            <v>س3</v>
          </cell>
        </row>
        <row r="2261">
          <cell r="A2261">
            <v>214121</v>
          </cell>
          <cell r="B2261" t="str">
            <v>لين العلي</v>
          </cell>
          <cell r="C2261" t="str">
            <v>محمد</v>
          </cell>
          <cell r="D2261" t="str">
            <v>مديره</v>
          </cell>
          <cell r="E2261" t="str">
            <v>س1</v>
          </cell>
        </row>
        <row r="2262">
          <cell r="A2262">
            <v>214122</v>
          </cell>
          <cell r="B2262" t="str">
            <v>لين المصري</v>
          </cell>
          <cell r="C2262" t="str">
            <v>سامر</v>
          </cell>
          <cell r="D2262" t="str">
            <v>صفاء</v>
          </cell>
          <cell r="E2262" t="str">
            <v>س2</v>
          </cell>
        </row>
        <row r="2263">
          <cell r="A2263">
            <v>214123</v>
          </cell>
          <cell r="B2263" t="str">
            <v>لين النجار</v>
          </cell>
          <cell r="C2263" t="str">
            <v>مجدي</v>
          </cell>
          <cell r="D2263" t="str">
            <v>راميتا</v>
          </cell>
          <cell r="E2263" t="str">
            <v>س3</v>
          </cell>
        </row>
        <row r="2264">
          <cell r="A2264">
            <v>214124</v>
          </cell>
          <cell r="B2264" t="str">
            <v>لين جعفر</v>
          </cell>
          <cell r="C2264" t="str">
            <v>غسان</v>
          </cell>
          <cell r="D2264" t="str">
            <v>هدى</v>
          </cell>
          <cell r="E2264" t="str">
            <v>س3</v>
          </cell>
        </row>
        <row r="2265">
          <cell r="A2265">
            <v>214125</v>
          </cell>
          <cell r="B2265" t="str">
            <v>لين حمدان</v>
          </cell>
          <cell r="C2265" t="str">
            <v>عبد الرزاق</v>
          </cell>
          <cell r="D2265" t="str">
            <v>وجدان</v>
          </cell>
          <cell r="E2265" t="str">
            <v>س3</v>
          </cell>
        </row>
        <row r="2266">
          <cell r="A2266">
            <v>214126</v>
          </cell>
          <cell r="B2266" t="str">
            <v>لين خليل</v>
          </cell>
          <cell r="C2266" t="str">
            <v>علي</v>
          </cell>
          <cell r="D2266" t="str">
            <v>هالا</v>
          </cell>
          <cell r="E2266" t="str">
            <v>س3ح</v>
          </cell>
        </row>
        <row r="2267">
          <cell r="A2267">
            <v>214128</v>
          </cell>
          <cell r="B2267" t="str">
            <v>لينا احمد</v>
          </cell>
          <cell r="C2267" t="str">
            <v>عبد الحميد</v>
          </cell>
          <cell r="D2267" t="str">
            <v>اميره</v>
          </cell>
          <cell r="E2267" t="str">
            <v>س2</v>
          </cell>
        </row>
        <row r="2268">
          <cell r="A2268">
            <v>214129</v>
          </cell>
          <cell r="B2268" t="str">
            <v>لينا الخنسه</v>
          </cell>
          <cell r="C2268" t="str">
            <v>محمود</v>
          </cell>
          <cell r="D2268" t="str">
            <v>ماجده</v>
          </cell>
          <cell r="E2268" t="str">
            <v>س3</v>
          </cell>
        </row>
        <row r="2269">
          <cell r="A2269">
            <v>214130</v>
          </cell>
          <cell r="B2269" t="str">
            <v>لينا الشايب</v>
          </cell>
          <cell r="C2269" t="str">
            <v>احمد</v>
          </cell>
          <cell r="D2269" t="str">
            <v>ايمان</v>
          </cell>
          <cell r="E2269" t="str">
            <v>س2</v>
          </cell>
        </row>
        <row r="2270">
          <cell r="A2270">
            <v>214131</v>
          </cell>
          <cell r="B2270" t="str">
            <v>لينا العوض</v>
          </cell>
          <cell r="C2270" t="str">
            <v>سميح</v>
          </cell>
          <cell r="D2270" t="str">
            <v>جميله</v>
          </cell>
          <cell r="E2270" t="str">
            <v>س3</v>
          </cell>
        </row>
        <row r="2271">
          <cell r="A2271">
            <v>214133</v>
          </cell>
          <cell r="B2271" t="str">
            <v>ليندا يونس</v>
          </cell>
          <cell r="C2271" t="str">
            <v>حسن</v>
          </cell>
          <cell r="D2271" t="str">
            <v>سهام</v>
          </cell>
          <cell r="E2271" t="str">
            <v>س1</v>
          </cell>
        </row>
        <row r="2272">
          <cell r="A2272">
            <v>214135</v>
          </cell>
          <cell r="B2272" t="str">
            <v>مؤيد باغوص</v>
          </cell>
          <cell r="C2272" t="str">
            <v>جمال</v>
          </cell>
          <cell r="D2272" t="str">
            <v>ثناء</v>
          </cell>
          <cell r="E2272" t="str">
            <v>س1</v>
          </cell>
        </row>
        <row r="2273">
          <cell r="A2273">
            <v>214136</v>
          </cell>
          <cell r="B2273" t="str">
            <v>مؤيد سيف الدين</v>
          </cell>
          <cell r="C2273" t="str">
            <v>احمد</v>
          </cell>
          <cell r="D2273" t="str">
            <v>جمال</v>
          </cell>
          <cell r="E2273" t="str">
            <v>س3ح</v>
          </cell>
        </row>
        <row r="2274">
          <cell r="A2274">
            <v>214137</v>
          </cell>
          <cell r="B2274" t="str">
            <v>ماجد سروجي</v>
          </cell>
          <cell r="C2274" t="str">
            <v>نعمان</v>
          </cell>
          <cell r="D2274" t="str">
            <v>سوسن</v>
          </cell>
          <cell r="E2274" t="str">
            <v>س2</v>
          </cell>
        </row>
        <row r="2275">
          <cell r="A2275">
            <v>214140</v>
          </cell>
          <cell r="B2275" t="str">
            <v>ماجده نويلاتي</v>
          </cell>
          <cell r="C2275" t="str">
            <v>محمد نبيل</v>
          </cell>
          <cell r="D2275" t="str">
            <v>سميه</v>
          </cell>
          <cell r="E2275" t="str">
            <v>س2</v>
          </cell>
        </row>
        <row r="2276">
          <cell r="A2276">
            <v>214141</v>
          </cell>
          <cell r="B2276" t="str">
            <v>مادلين الحنا</v>
          </cell>
          <cell r="C2276" t="str">
            <v>سامي</v>
          </cell>
          <cell r="D2276" t="str">
            <v>ابتسام</v>
          </cell>
          <cell r="E2276" t="str">
            <v>س2</v>
          </cell>
        </row>
        <row r="2277">
          <cell r="A2277">
            <v>214142</v>
          </cell>
          <cell r="B2277" t="str">
            <v>مادلين الشوفي</v>
          </cell>
          <cell r="C2277" t="str">
            <v>عادل</v>
          </cell>
          <cell r="D2277" t="str">
            <v>عطاف</v>
          </cell>
          <cell r="E2277" t="str">
            <v>س4ح</v>
          </cell>
        </row>
        <row r="2278">
          <cell r="A2278">
            <v>214143</v>
          </cell>
          <cell r="B2278" t="str">
            <v>ماري دنوره</v>
          </cell>
          <cell r="C2278" t="str">
            <v>ناصر</v>
          </cell>
          <cell r="D2278" t="str">
            <v>وفاء</v>
          </cell>
          <cell r="E2278" t="str">
            <v>س1</v>
          </cell>
        </row>
        <row r="2279">
          <cell r="A2279">
            <v>214144</v>
          </cell>
          <cell r="B2279" t="str">
            <v>ماري زينيه</v>
          </cell>
          <cell r="C2279" t="str">
            <v>بسام</v>
          </cell>
          <cell r="D2279" t="str">
            <v>سحر</v>
          </cell>
          <cell r="E2279" t="str">
            <v>س2</v>
          </cell>
        </row>
        <row r="2280">
          <cell r="A2280">
            <v>214145</v>
          </cell>
          <cell r="B2280" t="str">
            <v>ماري مبارك</v>
          </cell>
          <cell r="C2280" t="str">
            <v>اكرم</v>
          </cell>
          <cell r="D2280" t="str">
            <v>هيفاء</v>
          </cell>
          <cell r="E2280" t="str">
            <v>س4ح</v>
          </cell>
        </row>
        <row r="2281">
          <cell r="A2281">
            <v>214146</v>
          </cell>
          <cell r="B2281" t="str">
            <v>ماريا برصه</v>
          </cell>
          <cell r="C2281" t="str">
            <v>جبران</v>
          </cell>
          <cell r="D2281" t="str">
            <v>هدى</v>
          </cell>
          <cell r="E2281" t="str">
            <v>س3</v>
          </cell>
        </row>
        <row r="2282">
          <cell r="A2282">
            <v>214148</v>
          </cell>
          <cell r="B2282" t="str">
            <v>مارينا منصور</v>
          </cell>
          <cell r="C2282" t="str">
            <v>ماهر</v>
          </cell>
          <cell r="D2282" t="str">
            <v>فيلما</v>
          </cell>
          <cell r="E2282" t="str">
            <v>س4</v>
          </cell>
        </row>
        <row r="2283">
          <cell r="A2283">
            <v>214149</v>
          </cell>
          <cell r="B2283" t="str">
            <v>ماريه الاشقر</v>
          </cell>
          <cell r="C2283" t="str">
            <v>اكرم</v>
          </cell>
          <cell r="D2283" t="str">
            <v>ايمان</v>
          </cell>
          <cell r="E2283" t="str">
            <v>س2</v>
          </cell>
        </row>
        <row r="2284">
          <cell r="A2284">
            <v>214150</v>
          </cell>
          <cell r="B2284" t="str">
            <v>مازن اسود</v>
          </cell>
          <cell r="C2284" t="str">
            <v>محمد</v>
          </cell>
          <cell r="D2284" t="str">
            <v>فاطمه</v>
          </cell>
          <cell r="E2284" t="str">
            <v>س1</v>
          </cell>
        </row>
        <row r="2285">
          <cell r="A2285">
            <v>214151</v>
          </cell>
          <cell r="B2285" t="str">
            <v>ماسه مزاحم</v>
          </cell>
          <cell r="C2285" t="str">
            <v>مصطفى</v>
          </cell>
          <cell r="D2285" t="str">
            <v>مها</v>
          </cell>
          <cell r="E2285" t="str">
            <v>س1</v>
          </cell>
        </row>
        <row r="2286">
          <cell r="A2286">
            <v>214152</v>
          </cell>
          <cell r="B2286" t="str">
            <v>مالك حبوش</v>
          </cell>
          <cell r="C2286" t="str">
            <v>سعيد</v>
          </cell>
          <cell r="D2286" t="str">
            <v>هديه</v>
          </cell>
          <cell r="E2286" t="str">
            <v>س2</v>
          </cell>
        </row>
        <row r="2287">
          <cell r="A2287">
            <v>214153</v>
          </cell>
          <cell r="B2287" t="str">
            <v>مانيا تقي</v>
          </cell>
          <cell r="C2287" t="str">
            <v>ناظم</v>
          </cell>
          <cell r="D2287" t="str">
            <v>منال</v>
          </cell>
          <cell r="E2287" t="str">
            <v>س2</v>
          </cell>
        </row>
        <row r="2288">
          <cell r="A2288">
            <v>214155</v>
          </cell>
          <cell r="B2288" t="str">
            <v>ماهر ديوب</v>
          </cell>
          <cell r="C2288" t="str">
            <v>عماد</v>
          </cell>
          <cell r="D2288" t="str">
            <v>عزيزه</v>
          </cell>
          <cell r="E2288" t="str">
            <v>س3</v>
          </cell>
        </row>
        <row r="2289">
          <cell r="A2289">
            <v>214158</v>
          </cell>
          <cell r="B2289" t="str">
            <v>مايا الحسين</v>
          </cell>
          <cell r="C2289" t="str">
            <v>طه</v>
          </cell>
          <cell r="D2289" t="str">
            <v>كوثر</v>
          </cell>
          <cell r="E2289" t="str">
            <v>س1</v>
          </cell>
        </row>
        <row r="2290">
          <cell r="A2290">
            <v>214159</v>
          </cell>
          <cell r="B2290" t="str">
            <v>مايا الحفار</v>
          </cell>
          <cell r="C2290" t="str">
            <v>محمد فادي</v>
          </cell>
          <cell r="D2290" t="str">
            <v>صوفيا</v>
          </cell>
          <cell r="E2290" t="str">
            <v>س3</v>
          </cell>
        </row>
        <row r="2291">
          <cell r="A2291">
            <v>214160</v>
          </cell>
          <cell r="B2291" t="str">
            <v>مايا السعدوني</v>
          </cell>
          <cell r="C2291" t="str">
            <v>طارق</v>
          </cell>
          <cell r="D2291" t="str">
            <v>عنان</v>
          </cell>
          <cell r="E2291" t="str">
            <v>س2</v>
          </cell>
        </row>
        <row r="2292">
          <cell r="A2292">
            <v>214161</v>
          </cell>
          <cell r="B2292" t="str">
            <v>مايا الشامي</v>
          </cell>
          <cell r="C2292" t="str">
            <v>ناصر</v>
          </cell>
          <cell r="D2292" t="str">
            <v>اكرام</v>
          </cell>
          <cell r="E2292" t="str">
            <v>س1</v>
          </cell>
        </row>
        <row r="2293">
          <cell r="A2293">
            <v>214162</v>
          </cell>
          <cell r="B2293" t="str">
            <v>مايا الغز</v>
          </cell>
          <cell r="C2293" t="str">
            <v>حسن</v>
          </cell>
          <cell r="D2293" t="str">
            <v>سميرة</v>
          </cell>
          <cell r="E2293" t="str">
            <v>س2ح</v>
          </cell>
        </row>
        <row r="2294">
          <cell r="A2294">
            <v>214164</v>
          </cell>
          <cell r="B2294" t="str">
            <v>مايا شاليش</v>
          </cell>
          <cell r="C2294" t="str">
            <v>علي</v>
          </cell>
          <cell r="D2294" t="str">
            <v>منى</v>
          </cell>
          <cell r="E2294" t="str">
            <v>س1</v>
          </cell>
        </row>
        <row r="2295">
          <cell r="A2295">
            <v>214165</v>
          </cell>
          <cell r="B2295" t="str">
            <v>مايا عرقسوسي</v>
          </cell>
          <cell r="C2295" t="str">
            <v>سليمان</v>
          </cell>
          <cell r="D2295" t="str">
            <v>بشرى</v>
          </cell>
          <cell r="E2295" t="str">
            <v>س1</v>
          </cell>
        </row>
        <row r="2296">
          <cell r="A2296">
            <v>214166</v>
          </cell>
          <cell r="B2296" t="str">
            <v>مايا منصور</v>
          </cell>
          <cell r="C2296" t="str">
            <v>فراس</v>
          </cell>
          <cell r="D2296" t="str">
            <v>انتصار</v>
          </cell>
          <cell r="E2296" t="str">
            <v>س3</v>
          </cell>
        </row>
        <row r="2297">
          <cell r="A2297">
            <v>214167</v>
          </cell>
          <cell r="B2297" t="str">
            <v>مجد الابيض</v>
          </cell>
          <cell r="C2297" t="str">
            <v>عزت</v>
          </cell>
          <cell r="D2297" t="str">
            <v>هيفاء</v>
          </cell>
          <cell r="E2297" t="str">
            <v>س1</v>
          </cell>
        </row>
        <row r="2298">
          <cell r="A2298">
            <v>214169</v>
          </cell>
          <cell r="B2298" t="str">
            <v>مجد الصفدي</v>
          </cell>
          <cell r="C2298" t="str">
            <v>عبد الله</v>
          </cell>
          <cell r="D2298" t="str">
            <v>رجا</v>
          </cell>
          <cell r="E2298" t="str">
            <v>س2</v>
          </cell>
        </row>
        <row r="2299">
          <cell r="A2299">
            <v>214171</v>
          </cell>
          <cell r="B2299" t="str">
            <v>مجد دياب</v>
          </cell>
          <cell r="C2299" t="str">
            <v>علي</v>
          </cell>
          <cell r="D2299" t="str">
            <v>مياده</v>
          </cell>
          <cell r="E2299" t="str">
            <v>س2</v>
          </cell>
        </row>
        <row r="2300">
          <cell r="A2300">
            <v>214172</v>
          </cell>
          <cell r="B2300" t="str">
            <v>مجد زيتون</v>
          </cell>
          <cell r="C2300" t="str">
            <v>احمد</v>
          </cell>
          <cell r="D2300" t="str">
            <v>اعتدال</v>
          </cell>
          <cell r="E2300" t="str">
            <v>س3</v>
          </cell>
        </row>
        <row r="2301">
          <cell r="A2301">
            <v>214173</v>
          </cell>
          <cell r="B2301" t="str">
            <v>مجد شرف</v>
          </cell>
          <cell r="C2301" t="str">
            <v>جمال</v>
          </cell>
          <cell r="D2301" t="str">
            <v>حسناء</v>
          </cell>
          <cell r="E2301" t="str">
            <v>س1</v>
          </cell>
        </row>
        <row r="2302">
          <cell r="A2302">
            <v>214174</v>
          </cell>
          <cell r="B2302" t="str">
            <v>مجد شريف</v>
          </cell>
          <cell r="C2302" t="str">
            <v>شريف</v>
          </cell>
          <cell r="D2302" t="str">
            <v>هاله</v>
          </cell>
          <cell r="E2302" t="str">
            <v>س2</v>
          </cell>
        </row>
        <row r="2303">
          <cell r="A2303">
            <v>214176</v>
          </cell>
          <cell r="B2303" t="str">
            <v>مجدولين المقت</v>
          </cell>
          <cell r="C2303" t="str">
            <v>شريف</v>
          </cell>
          <cell r="D2303" t="str">
            <v>ميسون</v>
          </cell>
          <cell r="E2303" t="str">
            <v>س1</v>
          </cell>
        </row>
        <row r="2304">
          <cell r="A2304">
            <v>214177</v>
          </cell>
          <cell r="B2304" t="str">
            <v>مجدولين النونو</v>
          </cell>
          <cell r="C2304" t="str">
            <v>رامز</v>
          </cell>
          <cell r="D2304" t="str">
            <v>ساميا</v>
          </cell>
          <cell r="E2304" t="str">
            <v>س2</v>
          </cell>
        </row>
        <row r="2305">
          <cell r="A2305">
            <v>214178</v>
          </cell>
          <cell r="B2305" t="str">
            <v>مجدولين غانم</v>
          </cell>
          <cell r="C2305" t="str">
            <v>رامز</v>
          </cell>
          <cell r="D2305" t="str">
            <v>رجاء</v>
          </cell>
          <cell r="E2305" t="str">
            <v>س1</v>
          </cell>
        </row>
        <row r="2306">
          <cell r="A2306">
            <v>214180</v>
          </cell>
          <cell r="B2306" t="str">
            <v>محار عمر</v>
          </cell>
          <cell r="C2306" t="str">
            <v>محمود</v>
          </cell>
          <cell r="D2306" t="str">
            <v>سحر</v>
          </cell>
          <cell r="E2306" t="str">
            <v>س1</v>
          </cell>
        </row>
        <row r="2307">
          <cell r="A2307">
            <v>214181</v>
          </cell>
          <cell r="B2307" t="str">
            <v>محمد ابراهيم</v>
          </cell>
          <cell r="C2307" t="str">
            <v>بشير</v>
          </cell>
          <cell r="D2307" t="str">
            <v>وحيده</v>
          </cell>
          <cell r="E2307" t="str">
            <v>س4</v>
          </cell>
        </row>
        <row r="2308">
          <cell r="A2308">
            <v>214182</v>
          </cell>
          <cell r="B2308" t="str">
            <v>محمد ابراهيم العقله</v>
          </cell>
          <cell r="C2308" t="str">
            <v>احمد</v>
          </cell>
          <cell r="D2308" t="str">
            <v>عبير</v>
          </cell>
          <cell r="E2308" t="str">
            <v>س1</v>
          </cell>
        </row>
        <row r="2309">
          <cell r="A2309">
            <v>214183</v>
          </cell>
          <cell r="B2309" t="str">
            <v>محمد ابو حوران</v>
          </cell>
          <cell r="C2309" t="str">
            <v>عادل</v>
          </cell>
          <cell r="D2309" t="str">
            <v>سهيله</v>
          </cell>
          <cell r="E2309" t="str">
            <v>س2</v>
          </cell>
        </row>
        <row r="2310">
          <cell r="A2310">
            <v>214184</v>
          </cell>
          <cell r="B2310" t="str">
            <v>محمد ابو شام</v>
          </cell>
          <cell r="C2310" t="str">
            <v>علي</v>
          </cell>
          <cell r="D2310" t="str">
            <v>نادره</v>
          </cell>
          <cell r="E2310" t="str">
            <v>س1</v>
          </cell>
        </row>
        <row r="2311">
          <cell r="A2311">
            <v>214186</v>
          </cell>
          <cell r="B2311" t="str">
            <v>محمد ادهم الملا</v>
          </cell>
          <cell r="C2311" t="str">
            <v>عبد المنعم</v>
          </cell>
          <cell r="D2311" t="str">
            <v>هاله</v>
          </cell>
          <cell r="E2311" t="str">
            <v>س1</v>
          </cell>
        </row>
        <row r="2312">
          <cell r="A2312">
            <v>214189</v>
          </cell>
          <cell r="B2312" t="str">
            <v>محمد الباخوخ</v>
          </cell>
          <cell r="C2312" t="str">
            <v>يحيى</v>
          </cell>
          <cell r="D2312" t="str">
            <v>هاله</v>
          </cell>
          <cell r="E2312" t="str">
            <v>س3</v>
          </cell>
        </row>
        <row r="2313">
          <cell r="A2313">
            <v>214190</v>
          </cell>
          <cell r="B2313" t="str">
            <v>محمد البقاعي</v>
          </cell>
          <cell r="C2313" t="str">
            <v>يوسف</v>
          </cell>
          <cell r="D2313" t="str">
            <v>هيفاء</v>
          </cell>
          <cell r="E2313" t="str">
            <v>س1</v>
          </cell>
        </row>
        <row r="2314">
          <cell r="A2314">
            <v>214191</v>
          </cell>
          <cell r="B2314" t="str">
            <v>محمد الحاج بدران</v>
          </cell>
          <cell r="C2314" t="str">
            <v>عبد الله</v>
          </cell>
          <cell r="D2314" t="str">
            <v>فريال</v>
          </cell>
          <cell r="E2314" t="str">
            <v>س2</v>
          </cell>
        </row>
        <row r="2315">
          <cell r="A2315">
            <v>214192</v>
          </cell>
          <cell r="B2315" t="str">
            <v>محمد الحراجلي</v>
          </cell>
          <cell r="C2315" t="str">
            <v>حسين</v>
          </cell>
          <cell r="D2315" t="str">
            <v>رسميه</v>
          </cell>
          <cell r="E2315" t="str">
            <v>س3</v>
          </cell>
        </row>
        <row r="2316">
          <cell r="A2316">
            <v>214193</v>
          </cell>
          <cell r="B2316" t="str">
            <v>محمد الشريف</v>
          </cell>
          <cell r="C2316" t="str">
            <v>احمد</v>
          </cell>
          <cell r="D2316" t="str">
            <v>رابعه</v>
          </cell>
          <cell r="E2316" t="str">
            <v>س2</v>
          </cell>
        </row>
        <row r="2317">
          <cell r="A2317">
            <v>214195</v>
          </cell>
          <cell r="B2317" t="str">
            <v>محمد الطويبي</v>
          </cell>
          <cell r="C2317" t="str">
            <v>محمود</v>
          </cell>
          <cell r="D2317" t="str">
            <v>هبا</v>
          </cell>
          <cell r="E2317" t="str">
            <v>س3</v>
          </cell>
        </row>
        <row r="2318">
          <cell r="A2318">
            <v>214196</v>
          </cell>
          <cell r="B2318" t="str">
            <v>محمد العلي</v>
          </cell>
          <cell r="C2318" t="str">
            <v>جاسم</v>
          </cell>
          <cell r="D2318" t="str">
            <v>هدى</v>
          </cell>
          <cell r="E2318" t="str">
            <v>س1</v>
          </cell>
        </row>
        <row r="2319">
          <cell r="A2319">
            <v>214197</v>
          </cell>
          <cell r="B2319" t="str">
            <v>محمد الفصيح</v>
          </cell>
          <cell r="C2319" t="str">
            <v>خضر</v>
          </cell>
          <cell r="D2319" t="str">
            <v>وسمه</v>
          </cell>
          <cell r="E2319" t="str">
            <v>س1</v>
          </cell>
        </row>
        <row r="2320">
          <cell r="A2320">
            <v>214198</v>
          </cell>
          <cell r="B2320" t="str">
            <v>محمد الموسى</v>
          </cell>
          <cell r="C2320" t="str">
            <v>مصطفى</v>
          </cell>
          <cell r="D2320" t="str">
            <v>سماهر</v>
          </cell>
          <cell r="E2320" t="str">
            <v>س3</v>
          </cell>
        </row>
        <row r="2321">
          <cell r="A2321">
            <v>214199</v>
          </cell>
          <cell r="B2321" t="str">
            <v>محمد امين لافي</v>
          </cell>
          <cell r="C2321" t="str">
            <v>احمد</v>
          </cell>
          <cell r="D2321" t="str">
            <v>ندى</v>
          </cell>
          <cell r="E2321" t="str">
            <v>س3</v>
          </cell>
        </row>
        <row r="2322">
          <cell r="A2322">
            <v>214201</v>
          </cell>
          <cell r="B2322" t="str">
            <v>محمد برادعي</v>
          </cell>
          <cell r="C2322" t="str">
            <v>شفيق</v>
          </cell>
          <cell r="D2322" t="str">
            <v>ثناء بكرو</v>
          </cell>
          <cell r="E2322" t="str">
            <v>س1</v>
          </cell>
        </row>
        <row r="2323">
          <cell r="A2323">
            <v>214202</v>
          </cell>
          <cell r="B2323" t="str">
            <v>محمد بكر مجبل</v>
          </cell>
          <cell r="C2323" t="str">
            <v>ديب</v>
          </cell>
          <cell r="D2323" t="str">
            <v>نسيبه</v>
          </cell>
          <cell r="E2323" t="str">
            <v>س3</v>
          </cell>
        </row>
        <row r="2324">
          <cell r="A2324">
            <v>214203</v>
          </cell>
          <cell r="B2324" t="str">
            <v>محمد بكران</v>
          </cell>
          <cell r="C2324" t="str">
            <v>عبد الرحيم</v>
          </cell>
          <cell r="D2324" t="str">
            <v>وليده</v>
          </cell>
          <cell r="E2324" t="str">
            <v>س2</v>
          </cell>
        </row>
        <row r="2325">
          <cell r="A2325">
            <v>214204</v>
          </cell>
          <cell r="B2325" t="str">
            <v>محمد بواب</v>
          </cell>
          <cell r="C2325" t="str">
            <v>محمد سالم</v>
          </cell>
          <cell r="D2325" t="str">
            <v>ناديا</v>
          </cell>
          <cell r="E2325" t="str">
            <v>س1</v>
          </cell>
        </row>
        <row r="2326">
          <cell r="A2326">
            <v>214206</v>
          </cell>
          <cell r="B2326" t="str">
            <v>محمد تواتي</v>
          </cell>
          <cell r="C2326" t="str">
            <v>سليم</v>
          </cell>
          <cell r="D2326" t="str">
            <v>يسرا</v>
          </cell>
          <cell r="E2326" t="str">
            <v>س1</v>
          </cell>
        </row>
        <row r="2327">
          <cell r="A2327">
            <v>214207</v>
          </cell>
          <cell r="B2327" t="str">
            <v>محمد جبر</v>
          </cell>
          <cell r="C2327" t="str">
            <v>جمال</v>
          </cell>
          <cell r="D2327" t="str">
            <v>نضال</v>
          </cell>
          <cell r="E2327" t="str">
            <v>س3</v>
          </cell>
        </row>
        <row r="2328">
          <cell r="A2328">
            <v>214210</v>
          </cell>
          <cell r="B2328" t="str">
            <v>محمد جهاد العوف</v>
          </cell>
          <cell r="C2328" t="str">
            <v>محمد ياسين</v>
          </cell>
          <cell r="D2328" t="str">
            <v>تهاني</v>
          </cell>
          <cell r="E2328" t="str">
            <v>س3</v>
          </cell>
        </row>
        <row r="2329">
          <cell r="A2329">
            <v>214212</v>
          </cell>
          <cell r="B2329" t="str">
            <v>محمد حسن</v>
          </cell>
          <cell r="C2329" t="str">
            <v>محمد نذير</v>
          </cell>
          <cell r="D2329" t="str">
            <v>زينب</v>
          </cell>
          <cell r="E2329" t="str">
            <v>س3</v>
          </cell>
        </row>
        <row r="2330">
          <cell r="A2330">
            <v>214213</v>
          </cell>
          <cell r="B2330" t="str">
            <v>محمد حسن</v>
          </cell>
          <cell r="C2330" t="str">
            <v>عبيد</v>
          </cell>
          <cell r="D2330" t="str">
            <v>عزيزه</v>
          </cell>
          <cell r="E2330" t="str">
            <v>س1</v>
          </cell>
        </row>
        <row r="2331">
          <cell r="A2331">
            <v>214214</v>
          </cell>
          <cell r="B2331" t="str">
            <v>محمد حسن كركرلي</v>
          </cell>
          <cell r="C2331" t="str">
            <v>محي الدين</v>
          </cell>
          <cell r="D2331" t="str">
            <v>لينا</v>
          </cell>
          <cell r="E2331" t="str">
            <v>س2</v>
          </cell>
        </row>
        <row r="2332">
          <cell r="A2332">
            <v>214216</v>
          </cell>
          <cell r="B2332" t="str">
            <v>محمد خانم</v>
          </cell>
          <cell r="C2332" t="str">
            <v>محمد هيثم</v>
          </cell>
          <cell r="D2332" t="str">
            <v>ايمان</v>
          </cell>
          <cell r="E2332" t="str">
            <v>س4</v>
          </cell>
        </row>
        <row r="2333">
          <cell r="A2333">
            <v>214217</v>
          </cell>
          <cell r="B2333" t="str">
            <v>محمد خضور</v>
          </cell>
          <cell r="C2333" t="str">
            <v>وحيد</v>
          </cell>
          <cell r="D2333" t="str">
            <v>نجوى</v>
          </cell>
          <cell r="E2333" t="str">
            <v>س1</v>
          </cell>
        </row>
        <row r="2334">
          <cell r="A2334">
            <v>214218</v>
          </cell>
          <cell r="B2334" t="str">
            <v>محمد خوام</v>
          </cell>
          <cell r="C2334" t="str">
            <v>مصطفى</v>
          </cell>
          <cell r="D2334" t="str">
            <v>منى</v>
          </cell>
          <cell r="E2334" t="str">
            <v>س1</v>
          </cell>
        </row>
        <row r="2335">
          <cell r="A2335">
            <v>214219</v>
          </cell>
          <cell r="B2335" t="str">
            <v>محمد خير اسماعيل</v>
          </cell>
          <cell r="C2335" t="str">
            <v>عبد الحكيم</v>
          </cell>
          <cell r="D2335" t="str">
            <v>حمده</v>
          </cell>
          <cell r="E2335" t="str">
            <v>س2</v>
          </cell>
        </row>
        <row r="2336">
          <cell r="A2336">
            <v>214222</v>
          </cell>
          <cell r="B2336" t="str">
            <v>محمد دوكه</v>
          </cell>
          <cell r="C2336" t="str">
            <v>جهاد</v>
          </cell>
          <cell r="D2336" t="str">
            <v>عبيده</v>
          </cell>
          <cell r="E2336" t="str">
            <v>س1</v>
          </cell>
        </row>
        <row r="2337">
          <cell r="A2337">
            <v>214223</v>
          </cell>
          <cell r="B2337" t="str">
            <v>محمد ديب</v>
          </cell>
          <cell r="C2337" t="str">
            <v>حسين</v>
          </cell>
          <cell r="D2337" t="str">
            <v>سعاد</v>
          </cell>
          <cell r="E2337" t="str">
            <v>س1</v>
          </cell>
        </row>
        <row r="2338">
          <cell r="A2338">
            <v>214224</v>
          </cell>
          <cell r="B2338" t="str">
            <v>محمد رامي الماوردي الحفار</v>
          </cell>
          <cell r="C2338" t="str">
            <v>حسام الدين</v>
          </cell>
          <cell r="D2338" t="str">
            <v>سهام</v>
          </cell>
          <cell r="E2338" t="str">
            <v>س2</v>
          </cell>
        </row>
        <row r="2339">
          <cell r="A2339">
            <v>214225</v>
          </cell>
          <cell r="B2339" t="str">
            <v>محمد رشاد الغبره</v>
          </cell>
          <cell r="C2339" t="str">
            <v>بسشار</v>
          </cell>
          <cell r="D2339" t="str">
            <v>منال</v>
          </cell>
          <cell r="E2339" t="str">
            <v>س1</v>
          </cell>
        </row>
        <row r="2340">
          <cell r="A2340">
            <v>214226</v>
          </cell>
          <cell r="B2340" t="str">
            <v>محمد رضوان الحمصي</v>
          </cell>
          <cell r="C2340" t="str">
            <v>محمد</v>
          </cell>
          <cell r="D2340" t="str">
            <v>رويده</v>
          </cell>
          <cell r="E2340" t="str">
            <v>س2</v>
          </cell>
        </row>
        <row r="2341">
          <cell r="A2341">
            <v>214227</v>
          </cell>
          <cell r="B2341" t="str">
            <v>محمد زلزله</v>
          </cell>
          <cell r="C2341" t="str">
            <v>عبد الله</v>
          </cell>
          <cell r="D2341" t="str">
            <v>زينب</v>
          </cell>
          <cell r="E2341" t="str">
            <v>س4</v>
          </cell>
        </row>
        <row r="2342">
          <cell r="A2342">
            <v>214228</v>
          </cell>
          <cell r="B2342" t="str">
            <v>محمد زياد البيات</v>
          </cell>
          <cell r="C2342" t="str">
            <v>محمد بشار</v>
          </cell>
          <cell r="D2342" t="str">
            <v>منى المصري</v>
          </cell>
          <cell r="E2342" t="str">
            <v>س3</v>
          </cell>
        </row>
        <row r="2343">
          <cell r="A2343">
            <v>214229</v>
          </cell>
          <cell r="B2343" t="str">
            <v>محمد زين العابدين</v>
          </cell>
          <cell r="C2343" t="str">
            <v>ياسين</v>
          </cell>
          <cell r="D2343" t="str">
            <v>منى</v>
          </cell>
          <cell r="E2343" t="str">
            <v>س3</v>
          </cell>
        </row>
        <row r="2344">
          <cell r="A2344">
            <v>214232</v>
          </cell>
          <cell r="B2344" t="str">
            <v>محمد سعد</v>
          </cell>
          <cell r="C2344" t="str">
            <v>مفيد</v>
          </cell>
          <cell r="D2344" t="str">
            <v>حلوه</v>
          </cell>
          <cell r="E2344" t="str">
            <v>س4</v>
          </cell>
        </row>
        <row r="2345">
          <cell r="A2345">
            <v>214234</v>
          </cell>
          <cell r="B2345" t="str">
            <v>محمد سليمان</v>
          </cell>
          <cell r="C2345" t="str">
            <v>نزار</v>
          </cell>
          <cell r="D2345" t="str">
            <v>فاديا</v>
          </cell>
          <cell r="E2345" t="str">
            <v>س1</v>
          </cell>
        </row>
        <row r="2346">
          <cell r="A2346">
            <v>214235</v>
          </cell>
          <cell r="B2346" t="str">
            <v>محمد شخاشيرو</v>
          </cell>
          <cell r="C2346" t="str">
            <v>سامر</v>
          </cell>
          <cell r="D2346" t="str">
            <v>سوسن</v>
          </cell>
          <cell r="E2346" t="str">
            <v>س1</v>
          </cell>
        </row>
        <row r="2347">
          <cell r="A2347">
            <v>214236</v>
          </cell>
          <cell r="B2347" t="str">
            <v>محمد صبح</v>
          </cell>
          <cell r="C2347" t="str">
            <v>عبد العزيز</v>
          </cell>
          <cell r="D2347" t="str">
            <v>مريم</v>
          </cell>
          <cell r="E2347" t="str">
            <v>س3</v>
          </cell>
        </row>
        <row r="2348">
          <cell r="A2348">
            <v>214237</v>
          </cell>
          <cell r="B2348" t="str">
            <v>محمد صبحي بارافي</v>
          </cell>
          <cell r="C2348" t="str">
            <v>منير</v>
          </cell>
          <cell r="D2348" t="str">
            <v>رانيه</v>
          </cell>
          <cell r="E2348" t="str">
            <v>س2</v>
          </cell>
        </row>
        <row r="2349">
          <cell r="A2349">
            <v>214238</v>
          </cell>
          <cell r="B2349" t="str">
            <v>محمد صلاح ابو ذراع</v>
          </cell>
          <cell r="C2349" t="str">
            <v>عبدو</v>
          </cell>
          <cell r="D2349" t="str">
            <v>خلود</v>
          </cell>
          <cell r="E2349" t="str">
            <v>س1</v>
          </cell>
        </row>
        <row r="2350">
          <cell r="A2350">
            <v>214239</v>
          </cell>
          <cell r="B2350" t="str">
            <v>محمد طارق كسرواني</v>
          </cell>
          <cell r="C2350" t="str">
            <v>رياض</v>
          </cell>
          <cell r="D2350" t="str">
            <v>مها</v>
          </cell>
          <cell r="E2350" t="str">
            <v>س1</v>
          </cell>
        </row>
        <row r="2351">
          <cell r="A2351">
            <v>214240</v>
          </cell>
          <cell r="B2351" t="str">
            <v>محمد طاهر اليبرودي</v>
          </cell>
          <cell r="C2351" t="str">
            <v>محد سليم</v>
          </cell>
          <cell r="D2351" t="str">
            <v>لمياء</v>
          </cell>
          <cell r="E2351" t="str">
            <v>س2</v>
          </cell>
        </row>
        <row r="2352">
          <cell r="A2352">
            <v>214241</v>
          </cell>
          <cell r="B2352" t="str">
            <v>محمد طاهر حبش</v>
          </cell>
          <cell r="C2352" t="str">
            <v>محمد جمال</v>
          </cell>
          <cell r="D2352" t="str">
            <v>فطمه</v>
          </cell>
          <cell r="E2352" t="str">
            <v>س2</v>
          </cell>
        </row>
        <row r="2353">
          <cell r="A2353">
            <v>214242</v>
          </cell>
          <cell r="B2353" t="str">
            <v>محمد طحان</v>
          </cell>
          <cell r="C2353" t="str">
            <v>ايمن</v>
          </cell>
          <cell r="D2353" t="str">
            <v>مريم</v>
          </cell>
          <cell r="E2353" t="str">
            <v>س2</v>
          </cell>
        </row>
        <row r="2354">
          <cell r="A2354">
            <v>214243</v>
          </cell>
          <cell r="B2354" t="str">
            <v>محمد عباده منصور</v>
          </cell>
          <cell r="C2354" t="str">
            <v>عماد</v>
          </cell>
          <cell r="D2354" t="str">
            <v>فاطمه</v>
          </cell>
          <cell r="E2354" t="str">
            <v>س3ح</v>
          </cell>
        </row>
        <row r="2355">
          <cell r="A2355">
            <v>214244</v>
          </cell>
          <cell r="B2355" t="str">
            <v>محمد عبد الفتاح</v>
          </cell>
          <cell r="C2355" t="str">
            <v>جميل</v>
          </cell>
          <cell r="D2355" t="str">
            <v>سمر</v>
          </cell>
          <cell r="E2355" t="str">
            <v>س3</v>
          </cell>
        </row>
        <row r="2356">
          <cell r="A2356">
            <v>214245</v>
          </cell>
          <cell r="B2356" t="str">
            <v>محمد عبد الله</v>
          </cell>
          <cell r="C2356" t="str">
            <v>توفيق</v>
          </cell>
          <cell r="D2356" t="str">
            <v>هدى</v>
          </cell>
          <cell r="E2356" t="str">
            <v>س1</v>
          </cell>
        </row>
        <row r="2357">
          <cell r="A2357">
            <v>214246</v>
          </cell>
          <cell r="B2357" t="str">
            <v>محمد عبد الله</v>
          </cell>
          <cell r="C2357" t="str">
            <v>حسن</v>
          </cell>
          <cell r="D2357" t="str">
            <v>زينب</v>
          </cell>
          <cell r="E2357" t="str">
            <v>س3</v>
          </cell>
        </row>
        <row r="2358">
          <cell r="A2358">
            <v>214247</v>
          </cell>
          <cell r="B2358" t="str">
            <v>محمد عبيد</v>
          </cell>
          <cell r="C2358" t="str">
            <v>غياث</v>
          </cell>
          <cell r="D2358" t="str">
            <v>فرح</v>
          </cell>
          <cell r="E2358" t="str">
            <v>س1</v>
          </cell>
        </row>
        <row r="2359">
          <cell r="A2359">
            <v>214248</v>
          </cell>
          <cell r="B2359" t="str">
            <v>محمد عثمان</v>
          </cell>
          <cell r="C2359" t="str">
            <v>سمير</v>
          </cell>
          <cell r="D2359" t="str">
            <v>فاطمه</v>
          </cell>
          <cell r="E2359" t="str">
            <v>س3</v>
          </cell>
        </row>
        <row r="2360">
          <cell r="A2360">
            <v>214249</v>
          </cell>
          <cell r="B2360" t="str">
            <v>محمد عجاج</v>
          </cell>
          <cell r="C2360" t="str">
            <v>وليد</v>
          </cell>
          <cell r="D2360" t="str">
            <v>سعاد</v>
          </cell>
          <cell r="E2360" t="str">
            <v>س4</v>
          </cell>
        </row>
        <row r="2361">
          <cell r="A2361">
            <v>214250</v>
          </cell>
          <cell r="B2361" t="str">
            <v>محمد عدنان الدهبي</v>
          </cell>
          <cell r="C2361" t="str">
            <v>رشيد</v>
          </cell>
          <cell r="D2361" t="str">
            <v>اسيمه</v>
          </cell>
          <cell r="E2361" t="str">
            <v>س3</v>
          </cell>
        </row>
        <row r="2362">
          <cell r="A2362">
            <v>214251</v>
          </cell>
          <cell r="B2362" t="str">
            <v>محمد عقاد</v>
          </cell>
          <cell r="C2362" t="str">
            <v>محمد نذار</v>
          </cell>
          <cell r="D2362" t="str">
            <v>صفاء</v>
          </cell>
          <cell r="E2362" t="str">
            <v>س3</v>
          </cell>
        </row>
        <row r="2363">
          <cell r="A2363">
            <v>214254</v>
          </cell>
          <cell r="B2363" t="str">
            <v>محمد عمر العبد</v>
          </cell>
          <cell r="C2363" t="str">
            <v>محمد فيصل</v>
          </cell>
          <cell r="D2363" t="str">
            <v>لينا</v>
          </cell>
          <cell r="E2363" t="str">
            <v>س1</v>
          </cell>
        </row>
        <row r="2364">
          <cell r="A2364">
            <v>214256</v>
          </cell>
          <cell r="B2364" t="str">
            <v>محمد غيث المهايني</v>
          </cell>
          <cell r="C2364" t="str">
            <v>فريز</v>
          </cell>
          <cell r="D2364" t="str">
            <v>رغده</v>
          </cell>
          <cell r="E2364" t="str">
            <v>س2</v>
          </cell>
        </row>
        <row r="2365">
          <cell r="A2365">
            <v>214257</v>
          </cell>
          <cell r="B2365" t="str">
            <v>محمد فارس قدسي</v>
          </cell>
          <cell r="C2365" t="str">
            <v>محمد عماد</v>
          </cell>
          <cell r="D2365" t="str">
            <v>باسمه</v>
          </cell>
          <cell r="E2365" t="str">
            <v>س2</v>
          </cell>
        </row>
        <row r="2366">
          <cell r="A2366">
            <v>214260</v>
          </cell>
          <cell r="B2366" t="str">
            <v>محمد فهد الحداد</v>
          </cell>
          <cell r="C2366" t="str">
            <v>بسام</v>
          </cell>
          <cell r="D2366" t="str">
            <v>هدى</v>
          </cell>
          <cell r="E2366" t="str">
            <v>س3</v>
          </cell>
        </row>
        <row r="2367">
          <cell r="A2367">
            <v>214261</v>
          </cell>
          <cell r="B2367" t="str">
            <v>محمد فواز</v>
          </cell>
          <cell r="C2367" t="str">
            <v>عبد الغني</v>
          </cell>
          <cell r="D2367" t="str">
            <v>شاديه</v>
          </cell>
          <cell r="E2367" t="str">
            <v>س1</v>
          </cell>
        </row>
        <row r="2368">
          <cell r="A2368">
            <v>214262</v>
          </cell>
          <cell r="B2368" t="str">
            <v>محمد فياض</v>
          </cell>
          <cell r="C2368" t="str">
            <v>محسن</v>
          </cell>
          <cell r="D2368" t="str">
            <v>لمياء</v>
          </cell>
          <cell r="E2368" t="str">
            <v>س3</v>
          </cell>
        </row>
        <row r="2369">
          <cell r="A2369">
            <v>214263</v>
          </cell>
          <cell r="B2369" t="str">
            <v>محمد قاسم احمد</v>
          </cell>
          <cell r="C2369" t="str">
            <v>احمد</v>
          </cell>
          <cell r="D2369" t="str">
            <v>ابتسام</v>
          </cell>
          <cell r="E2369" t="str">
            <v>س2</v>
          </cell>
        </row>
        <row r="2370">
          <cell r="A2370">
            <v>214264</v>
          </cell>
          <cell r="B2370" t="str">
            <v>محمد قره دامور</v>
          </cell>
          <cell r="C2370" t="str">
            <v>احمد سعيد</v>
          </cell>
          <cell r="D2370" t="str">
            <v>فاطمه الزهراء</v>
          </cell>
          <cell r="E2370" t="str">
            <v>س1</v>
          </cell>
        </row>
        <row r="2371">
          <cell r="A2371">
            <v>214265</v>
          </cell>
          <cell r="B2371" t="str">
            <v>محمد قزويني</v>
          </cell>
          <cell r="C2371" t="str">
            <v>سليمان</v>
          </cell>
          <cell r="D2371" t="str">
            <v>نبيله</v>
          </cell>
          <cell r="E2371" t="str">
            <v>س1</v>
          </cell>
        </row>
        <row r="2372">
          <cell r="A2372">
            <v>214267</v>
          </cell>
          <cell r="B2372" t="str">
            <v>محمد كريكش</v>
          </cell>
          <cell r="C2372" t="str">
            <v>محمود</v>
          </cell>
          <cell r="D2372" t="str">
            <v>ميساء</v>
          </cell>
          <cell r="E2372" t="str">
            <v>س1</v>
          </cell>
        </row>
        <row r="2373">
          <cell r="A2373">
            <v>214270</v>
          </cell>
          <cell r="B2373" t="str">
            <v>محمد مجد الحبال</v>
          </cell>
          <cell r="C2373" t="str">
            <v>ابراهيم</v>
          </cell>
          <cell r="D2373" t="str">
            <v>نهلا اللو</v>
          </cell>
          <cell r="E2373" t="str">
            <v>س1</v>
          </cell>
        </row>
        <row r="2374">
          <cell r="A2374">
            <v>214271</v>
          </cell>
          <cell r="B2374" t="str">
            <v>محمد مرشد الخلف</v>
          </cell>
          <cell r="C2374" t="str">
            <v>حسن</v>
          </cell>
          <cell r="D2374" t="str">
            <v>اميره</v>
          </cell>
          <cell r="E2374" t="str">
            <v>س1</v>
          </cell>
        </row>
        <row r="2375">
          <cell r="A2375">
            <v>214275</v>
          </cell>
          <cell r="B2375" t="str">
            <v>محمد نور الشلحه</v>
          </cell>
          <cell r="C2375" t="str">
            <v>موفق</v>
          </cell>
          <cell r="D2375" t="str">
            <v>هيام</v>
          </cell>
          <cell r="E2375" t="str">
            <v>س2</v>
          </cell>
        </row>
        <row r="2376">
          <cell r="A2376">
            <v>214276</v>
          </cell>
          <cell r="B2376" t="str">
            <v>محمد نور اللبابيدي</v>
          </cell>
          <cell r="C2376" t="str">
            <v>محمد عدنان</v>
          </cell>
          <cell r="D2376" t="str">
            <v>اميره</v>
          </cell>
          <cell r="E2376" t="str">
            <v>س1</v>
          </cell>
        </row>
        <row r="2377">
          <cell r="A2377">
            <v>214277</v>
          </cell>
          <cell r="B2377" t="str">
            <v>محمد نور النحاس</v>
          </cell>
          <cell r="C2377" t="str">
            <v>عامر</v>
          </cell>
          <cell r="D2377" t="str">
            <v>ميساء</v>
          </cell>
          <cell r="E2377" t="str">
            <v>س1</v>
          </cell>
        </row>
        <row r="2378">
          <cell r="A2378">
            <v>214278</v>
          </cell>
          <cell r="B2378" t="str">
            <v>محمد همام ابوجيب</v>
          </cell>
          <cell r="C2378" t="str">
            <v>وائل</v>
          </cell>
          <cell r="D2378" t="str">
            <v>فرح</v>
          </cell>
          <cell r="E2378" t="str">
            <v>س1</v>
          </cell>
        </row>
        <row r="2379">
          <cell r="A2379">
            <v>214279</v>
          </cell>
          <cell r="B2379" t="str">
            <v>محمد هواري</v>
          </cell>
          <cell r="C2379" t="str">
            <v>موفق</v>
          </cell>
          <cell r="D2379" t="str">
            <v>ميساء</v>
          </cell>
          <cell r="E2379" t="str">
            <v>س3ح</v>
          </cell>
        </row>
        <row r="2380">
          <cell r="A2380">
            <v>214280</v>
          </cell>
          <cell r="B2380" t="str">
            <v>محمد وفا اميري</v>
          </cell>
          <cell r="C2380" t="str">
            <v>محمد معقل</v>
          </cell>
          <cell r="D2380" t="str">
            <v>ريما</v>
          </cell>
          <cell r="E2380" t="str">
            <v>س2</v>
          </cell>
        </row>
        <row r="2381">
          <cell r="A2381">
            <v>214281</v>
          </cell>
          <cell r="B2381" t="str">
            <v>محمد ياسر قاروط</v>
          </cell>
          <cell r="C2381" t="str">
            <v>مظهر</v>
          </cell>
          <cell r="D2381" t="str">
            <v>عفاف</v>
          </cell>
          <cell r="E2381" t="str">
            <v>س1</v>
          </cell>
        </row>
        <row r="2382">
          <cell r="A2382">
            <v>214283</v>
          </cell>
          <cell r="B2382" t="str">
            <v>محمد يزن الخطيب</v>
          </cell>
          <cell r="C2382" t="str">
            <v>مازن</v>
          </cell>
          <cell r="D2382" t="str">
            <v>نجاه</v>
          </cell>
          <cell r="E2382" t="str">
            <v>س2</v>
          </cell>
        </row>
        <row r="2383">
          <cell r="A2383">
            <v>214284</v>
          </cell>
          <cell r="B2383" t="str">
            <v>محمد يزن الدردري</v>
          </cell>
          <cell r="C2383" t="str">
            <v>عامر</v>
          </cell>
          <cell r="D2383" t="str">
            <v>لما</v>
          </cell>
          <cell r="E2383" t="str">
            <v>س4ح</v>
          </cell>
        </row>
        <row r="2384">
          <cell r="A2384">
            <v>214285</v>
          </cell>
          <cell r="B2384" t="str">
            <v>محمد يمان الشلبي</v>
          </cell>
          <cell r="C2384" t="str">
            <v>نوري</v>
          </cell>
          <cell r="D2384" t="str">
            <v>ميساء</v>
          </cell>
          <cell r="E2384" t="str">
            <v>س1</v>
          </cell>
        </row>
        <row r="2385">
          <cell r="A2385">
            <v>214287</v>
          </cell>
          <cell r="B2385" t="str">
            <v>محمود الشمالي</v>
          </cell>
          <cell r="C2385" t="str">
            <v>محمد منير</v>
          </cell>
          <cell r="D2385" t="str">
            <v>حليمه</v>
          </cell>
          <cell r="E2385" t="str">
            <v>س1</v>
          </cell>
        </row>
        <row r="2386">
          <cell r="A2386">
            <v>214289</v>
          </cell>
          <cell r="B2386" t="str">
            <v>محمود العلي</v>
          </cell>
          <cell r="C2386" t="str">
            <v>جمعه</v>
          </cell>
          <cell r="D2386" t="str">
            <v>منى</v>
          </cell>
          <cell r="E2386" t="str">
            <v>س2</v>
          </cell>
        </row>
        <row r="2387">
          <cell r="A2387">
            <v>214290</v>
          </cell>
          <cell r="B2387" t="str">
            <v>محمود العلي</v>
          </cell>
          <cell r="C2387" t="str">
            <v>سليمان</v>
          </cell>
          <cell r="D2387" t="str">
            <v>نورة</v>
          </cell>
          <cell r="E2387" t="str">
            <v>س3</v>
          </cell>
        </row>
        <row r="2388">
          <cell r="A2388">
            <v>214291</v>
          </cell>
          <cell r="B2388" t="str">
            <v>محمود الهندي</v>
          </cell>
          <cell r="C2388" t="str">
            <v>عبد الله</v>
          </cell>
          <cell r="D2388" t="str">
            <v>عريفه</v>
          </cell>
          <cell r="E2388" t="str">
            <v>س1</v>
          </cell>
        </row>
        <row r="2389">
          <cell r="A2389">
            <v>214292</v>
          </cell>
          <cell r="B2389" t="str">
            <v>محمود الهوا</v>
          </cell>
          <cell r="C2389" t="str">
            <v>حكم</v>
          </cell>
          <cell r="D2389" t="str">
            <v>لهى</v>
          </cell>
          <cell r="E2389" t="str">
            <v>س3</v>
          </cell>
        </row>
        <row r="2390">
          <cell r="A2390">
            <v>214293</v>
          </cell>
          <cell r="B2390" t="str">
            <v>محمود جوخدار</v>
          </cell>
          <cell r="C2390" t="str">
            <v>خليل</v>
          </cell>
          <cell r="D2390" t="str">
            <v>فاطمه</v>
          </cell>
          <cell r="E2390" t="str">
            <v>س2</v>
          </cell>
        </row>
        <row r="2391">
          <cell r="A2391">
            <v>214294</v>
          </cell>
          <cell r="B2391" t="str">
            <v>محمود خضر</v>
          </cell>
          <cell r="C2391" t="str">
            <v>حامد</v>
          </cell>
          <cell r="D2391" t="str">
            <v>نجيب</v>
          </cell>
          <cell r="E2391" t="str">
            <v>س1</v>
          </cell>
        </row>
        <row r="2392">
          <cell r="A2392">
            <v>214295</v>
          </cell>
          <cell r="B2392" t="str">
            <v>محمود درزيه</v>
          </cell>
          <cell r="C2392" t="str">
            <v>محمد</v>
          </cell>
          <cell r="D2392" t="str">
            <v>ايمان</v>
          </cell>
          <cell r="E2392" t="str">
            <v>س3</v>
          </cell>
        </row>
        <row r="2393">
          <cell r="A2393">
            <v>214297</v>
          </cell>
          <cell r="B2393" t="str">
            <v>محمود عبد الله الخالد</v>
          </cell>
          <cell r="C2393" t="str">
            <v>خالد</v>
          </cell>
          <cell r="D2393" t="str">
            <v>محسنه</v>
          </cell>
          <cell r="E2393" t="str">
            <v>س1</v>
          </cell>
        </row>
        <row r="2394">
          <cell r="A2394">
            <v>214298</v>
          </cell>
          <cell r="B2394" t="str">
            <v>محمود موسى</v>
          </cell>
          <cell r="C2394" t="str">
            <v>حسن</v>
          </cell>
          <cell r="D2394" t="str">
            <v>رسميه</v>
          </cell>
          <cell r="E2394" t="str">
            <v>س3</v>
          </cell>
        </row>
        <row r="2395">
          <cell r="A2395">
            <v>214299</v>
          </cell>
          <cell r="B2395" t="str">
            <v>محي الدين الشربجي</v>
          </cell>
          <cell r="C2395" t="str">
            <v>يحيى</v>
          </cell>
          <cell r="D2395" t="str">
            <v>ثناء</v>
          </cell>
          <cell r="E2395" t="str">
            <v>س2</v>
          </cell>
        </row>
        <row r="2396">
          <cell r="A2396">
            <v>214300</v>
          </cell>
          <cell r="B2396" t="str">
            <v>مرام الابرش</v>
          </cell>
          <cell r="C2396" t="str">
            <v>محمد سمير</v>
          </cell>
          <cell r="D2396" t="str">
            <v>ريما</v>
          </cell>
          <cell r="E2396" t="str">
            <v>س2</v>
          </cell>
        </row>
        <row r="2397">
          <cell r="A2397">
            <v>214301</v>
          </cell>
          <cell r="B2397" t="str">
            <v>مرام الباروكي</v>
          </cell>
          <cell r="C2397" t="str">
            <v>يوسف</v>
          </cell>
          <cell r="D2397" t="str">
            <v>غاده</v>
          </cell>
          <cell r="E2397" t="str">
            <v>س1</v>
          </cell>
        </row>
        <row r="2398">
          <cell r="A2398">
            <v>214302</v>
          </cell>
          <cell r="B2398" t="str">
            <v>مرام خريطه</v>
          </cell>
          <cell r="C2398" t="str">
            <v>مروان</v>
          </cell>
          <cell r="D2398" t="str">
            <v>زهره</v>
          </cell>
          <cell r="E2398" t="str">
            <v>س2</v>
          </cell>
        </row>
        <row r="2399">
          <cell r="A2399">
            <v>214304</v>
          </cell>
          <cell r="B2399" t="str">
            <v>مرح الاسد</v>
          </cell>
          <cell r="C2399" t="str">
            <v>علي</v>
          </cell>
          <cell r="D2399" t="str">
            <v>حكمت</v>
          </cell>
          <cell r="E2399" t="str">
            <v>س2</v>
          </cell>
        </row>
        <row r="2400">
          <cell r="A2400">
            <v>214305</v>
          </cell>
          <cell r="B2400" t="str">
            <v>مرح العلي</v>
          </cell>
          <cell r="C2400" t="str">
            <v>خالد</v>
          </cell>
          <cell r="D2400" t="str">
            <v>فضه</v>
          </cell>
          <cell r="E2400" t="str">
            <v>س4ح</v>
          </cell>
        </row>
        <row r="2401">
          <cell r="A2401">
            <v>214306</v>
          </cell>
          <cell r="B2401" t="str">
            <v>مرح حمود</v>
          </cell>
          <cell r="C2401" t="str">
            <v>عصام</v>
          </cell>
          <cell r="D2401" t="str">
            <v>فيروز</v>
          </cell>
          <cell r="E2401" t="str">
            <v>س2</v>
          </cell>
        </row>
        <row r="2402">
          <cell r="A2402">
            <v>214307</v>
          </cell>
          <cell r="B2402" t="str">
            <v>مرح رضوان</v>
          </cell>
          <cell r="C2402" t="str">
            <v>مهنا</v>
          </cell>
          <cell r="D2402" t="str">
            <v>كليمن</v>
          </cell>
          <cell r="E2402" t="str">
            <v>س1</v>
          </cell>
        </row>
        <row r="2403">
          <cell r="A2403">
            <v>214308</v>
          </cell>
          <cell r="B2403" t="str">
            <v>مرح سلامي</v>
          </cell>
          <cell r="C2403" t="str">
            <v>موفق</v>
          </cell>
          <cell r="D2403" t="str">
            <v>ميساء</v>
          </cell>
          <cell r="E2403" t="str">
            <v>س3</v>
          </cell>
        </row>
        <row r="2404">
          <cell r="A2404">
            <v>214311</v>
          </cell>
          <cell r="B2404" t="str">
            <v>مرح ياسين</v>
          </cell>
          <cell r="C2404" t="str">
            <v>علي</v>
          </cell>
          <cell r="D2404" t="str">
            <v>جوهينا</v>
          </cell>
          <cell r="E2404" t="str">
            <v>س4</v>
          </cell>
        </row>
        <row r="2405">
          <cell r="A2405">
            <v>214312</v>
          </cell>
          <cell r="B2405" t="str">
            <v>مرح المصري</v>
          </cell>
          <cell r="C2405" t="str">
            <v>علي</v>
          </cell>
          <cell r="D2405" t="str">
            <v>وسام</v>
          </cell>
          <cell r="E2405" t="str">
            <v>س2</v>
          </cell>
        </row>
        <row r="2406">
          <cell r="A2406">
            <v>214313</v>
          </cell>
          <cell r="B2406" t="str">
            <v>مرفت سليمان</v>
          </cell>
          <cell r="C2406" t="str">
            <v>ابراهيم</v>
          </cell>
          <cell r="D2406" t="str">
            <v>يسرى</v>
          </cell>
          <cell r="E2406" t="str">
            <v>س3</v>
          </cell>
        </row>
        <row r="2407">
          <cell r="A2407">
            <v>214315</v>
          </cell>
          <cell r="B2407" t="str">
            <v>مرهف شومان</v>
          </cell>
          <cell r="C2407" t="str">
            <v>محمد وليد</v>
          </cell>
          <cell r="D2407" t="str">
            <v>هيفاء</v>
          </cell>
          <cell r="E2407" t="str">
            <v>س2</v>
          </cell>
        </row>
        <row r="2408">
          <cell r="A2408">
            <v>214317</v>
          </cell>
          <cell r="B2408" t="str">
            <v>مروه عبلا</v>
          </cell>
          <cell r="C2408" t="str">
            <v>محمد بركات</v>
          </cell>
          <cell r="D2408" t="str">
            <v>راغده</v>
          </cell>
          <cell r="E2408" t="str">
            <v>س2</v>
          </cell>
        </row>
        <row r="2409">
          <cell r="A2409">
            <v>214318</v>
          </cell>
          <cell r="B2409" t="str">
            <v>مروه عثمان</v>
          </cell>
          <cell r="C2409" t="str">
            <v>عامر</v>
          </cell>
          <cell r="D2409" t="str">
            <v>مياده</v>
          </cell>
          <cell r="E2409" t="str">
            <v>س2</v>
          </cell>
        </row>
        <row r="2410">
          <cell r="A2410">
            <v>214319</v>
          </cell>
          <cell r="B2410" t="str">
            <v>مروه الحسين</v>
          </cell>
          <cell r="C2410" t="str">
            <v>محي الدين</v>
          </cell>
          <cell r="D2410" t="str">
            <v>فتحيه</v>
          </cell>
          <cell r="E2410" t="str">
            <v>س3ح</v>
          </cell>
        </row>
        <row r="2411">
          <cell r="A2411">
            <v>214320</v>
          </cell>
          <cell r="B2411" t="str">
            <v>مروه الشتره</v>
          </cell>
          <cell r="C2411" t="str">
            <v>حسان</v>
          </cell>
          <cell r="D2411" t="str">
            <v>فاطمه</v>
          </cell>
          <cell r="E2411" t="str">
            <v>س1</v>
          </cell>
        </row>
        <row r="2412">
          <cell r="A2412">
            <v>214322</v>
          </cell>
          <cell r="B2412" t="str">
            <v>مروه عبده</v>
          </cell>
          <cell r="C2412" t="str">
            <v>عبد العزيز</v>
          </cell>
          <cell r="D2412" t="str">
            <v>سعاد</v>
          </cell>
          <cell r="E2412" t="str">
            <v>س2</v>
          </cell>
        </row>
        <row r="2413">
          <cell r="A2413">
            <v>214324</v>
          </cell>
          <cell r="B2413" t="str">
            <v>مروى خضور</v>
          </cell>
          <cell r="C2413" t="str">
            <v>فهد</v>
          </cell>
          <cell r="D2413" t="str">
            <v>نجاح</v>
          </cell>
          <cell r="E2413" t="str">
            <v>س3</v>
          </cell>
        </row>
        <row r="2414">
          <cell r="A2414">
            <v>214325</v>
          </cell>
          <cell r="B2414" t="str">
            <v>مروى كريزان</v>
          </cell>
          <cell r="C2414" t="str">
            <v>زهير</v>
          </cell>
          <cell r="D2414" t="str">
            <v>خديجه</v>
          </cell>
          <cell r="E2414" t="str">
            <v>س2</v>
          </cell>
        </row>
        <row r="2415">
          <cell r="A2415">
            <v>214326</v>
          </cell>
          <cell r="B2415" t="str">
            <v>مريم اسماعيل</v>
          </cell>
          <cell r="C2415" t="str">
            <v>نور</v>
          </cell>
          <cell r="D2415" t="str">
            <v>فدوى</v>
          </cell>
          <cell r="E2415" t="str">
            <v>س1</v>
          </cell>
        </row>
        <row r="2416">
          <cell r="A2416">
            <v>214327</v>
          </cell>
          <cell r="B2416" t="str">
            <v>مريم الابيض</v>
          </cell>
          <cell r="C2416" t="str">
            <v>عزت</v>
          </cell>
          <cell r="D2416" t="str">
            <v>هيفاء</v>
          </cell>
          <cell r="E2416" t="str">
            <v>س1</v>
          </cell>
        </row>
        <row r="2417">
          <cell r="A2417">
            <v>214328</v>
          </cell>
          <cell r="B2417" t="str">
            <v>مريم الشعبان</v>
          </cell>
          <cell r="C2417" t="str">
            <v>عدنان</v>
          </cell>
          <cell r="D2417" t="str">
            <v>سناء</v>
          </cell>
          <cell r="E2417" t="str">
            <v>س1</v>
          </cell>
        </row>
        <row r="2418">
          <cell r="A2418">
            <v>214329</v>
          </cell>
          <cell r="B2418" t="str">
            <v>مريم المصري</v>
          </cell>
          <cell r="C2418" t="str">
            <v>علي</v>
          </cell>
          <cell r="D2418" t="str">
            <v>بدره</v>
          </cell>
          <cell r="E2418" t="str">
            <v>س2</v>
          </cell>
        </row>
        <row r="2419">
          <cell r="A2419">
            <v>214330</v>
          </cell>
          <cell r="B2419" t="str">
            <v>مريم بلول</v>
          </cell>
          <cell r="C2419" t="str">
            <v>جمال</v>
          </cell>
          <cell r="D2419" t="str">
            <v>سعاد</v>
          </cell>
          <cell r="E2419" t="str">
            <v>س4ح</v>
          </cell>
        </row>
        <row r="2420">
          <cell r="A2420">
            <v>214331</v>
          </cell>
          <cell r="B2420" t="str">
            <v>مريم زهوه</v>
          </cell>
          <cell r="C2420" t="str">
            <v>احمد</v>
          </cell>
          <cell r="D2420" t="str">
            <v>جميله</v>
          </cell>
          <cell r="E2420" t="str">
            <v>س2</v>
          </cell>
        </row>
        <row r="2421">
          <cell r="A2421">
            <v>214332</v>
          </cell>
          <cell r="B2421" t="str">
            <v>مريم كنيري</v>
          </cell>
          <cell r="C2421" t="str">
            <v>احمد</v>
          </cell>
          <cell r="D2421" t="str">
            <v>عزيزه</v>
          </cell>
          <cell r="E2421" t="str">
            <v>س2</v>
          </cell>
        </row>
        <row r="2422">
          <cell r="A2422">
            <v>214333</v>
          </cell>
          <cell r="B2422" t="str">
            <v>مشيرى العباس</v>
          </cell>
          <cell r="C2422" t="str">
            <v>محمد</v>
          </cell>
          <cell r="D2422" t="str">
            <v>نشيده</v>
          </cell>
          <cell r="E2422" t="str">
            <v>س3</v>
          </cell>
        </row>
        <row r="2423">
          <cell r="A2423">
            <v>214335</v>
          </cell>
          <cell r="B2423" t="str">
            <v>مصطفى الخالد</v>
          </cell>
          <cell r="C2423" t="str">
            <v>عدنان</v>
          </cell>
          <cell r="D2423" t="str">
            <v>فاطمه</v>
          </cell>
          <cell r="E2423" t="str">
            <v>س2</v>
          </cell>
        </row>
        <row r="2424">
          <cell r="A2424">
            <v>214336</v>
          </cell>
          <cell r="B2424" t="str">
            <v>مصطفى الكسار</v>
          </cell>
          <cell r="C2424" t="str">
            <v>علي</v>
          </cell>
          <cell r="D2424" t="str">
            <v>امينه</v>
          </cell>
          <cell r="E2424" t="str">
            <v>س1</v>
          </cell>
        </row>
        <row r="2425">
          <cell r="A2425">
            <v>214337</v>
          </cell>
          <cell r="B2425" t="str">
            <v>مصطفى رمو</v>
          </cell>
          <cell r="C2425" t="str">
            <v>محمد</v>
          </cell>
          <cell r="D2425" t="str">
            <v>هزار</v>
          </cell>
          <cell r="E2425" t="str">
            <v>س2</v>
          </cell>
        </row>
        <row r="2426">
          <cell r="A2426">
            <v>214338</v>
          </cell>
          <cell r="B2426" t="str">
            <v>مصعب الابراهيم</v>
          </cell>
          <cell r="C2426" t="str">
            <v>ابراهيم</v>
          </cell>
          <cell r="D2426" t="str">
            <v>خوله</v>
          </cell>
          <cell r="E2426" t="str">
            <v>س1</v>
          </cell>
        </row>
        <row r="2427">
          <cell r="A2427">
            <v>214346</v>
          </cell>
          <cell r="B2427" t="str">
            <v>ملاك خطاب</v>
          </cell>
          <cell r="C2427" t="str">
            <v>نصر الدين</v>
          </cell>
          <cell r="D2427" t="str">
            <v>فتحيه</v>
          </cell>
          <cell r="E2427" t="str">
            <v>س4</v>
          </cell>
        </row>
        <row r="2428">
          <cell r="A2428">
            <v>214348</v>
          </cell>
          <cell r="B2428" t="str">
            <v>منار شلغين</v>
          </cell>
          <cell r="C2428" t="str">
            <v>وليد</v>
          </cell>
          <cell r="D2428" t="str">
            <v>سمر</v>
          </cell>
          <cell r="E2428" t="str">
            <v>س3</v>
          </cell>
        </row>
        <row r="2429">
          <cell r="A2429">
            <v>214351</v>
          </cell>
          <cell r="B2429" t="str">
            <v>منال فاكهاني</v>
          </cell>
          <cell r="C2429" t="str">
            <v>محمد اكرم</v>
          </cell>
          <cell r="D2429" t="str">
            <v>هند</v>
          </cell>
          <cell r="E2429" t="str">
            <v>س2</v>
          </cell>
        </row>
        <row r="2430">
          <cell r="A2430">
            <v>214352</v>
          </cell>
          <cell r="B2430" t="str">
            <v>منال مرهج</v>
          </cell>
          <cell r="C2430" t="str">
            <v>نضال</v>
          </cell>
          <cell r="D2430" t="str">
            <v>نايلا</v>
          </cell>
          <cell r="E2430" t="str">
            <v>س3</v>
          </cell>
        </row>
        <row r="2431">
          <cell r="A2431">
            <v>214355</v>
          </cell>
          <cell r="B2431" t="str">
            <v>منى شلبي</v>
          </cell>
          <cell r="C2431" t="str">
            <v>عمر</v>
          </cell>
          <cell r="D2431" t="str">
            <v>نصره</v>
          </cell>
          <cell r="E2431" t="str">
            <v>س3</v>
          </cell>
        </row>
        <row r="2432">
          <cell r="A2432">
            <v>214356</v>
          </cell>
          <cell r="B2432" t="str">
            <v>منى عبد الكريم</v>
          </cell>
          <cell r="C2432" t="str">
            <v>جورجي</v>
          </cell>
          <cell r="D2432" t="str">
            <v>كلمانس</v>
          </cell>
          <cell r="E2432" t="str">
            <v>س1</v>
          </cell>
        </row>
        <row r="2433">
          <cell r="A2433">
            <v>214357</v>
          </cell>
          <cell r="B2433" t="str">
            <v>منيره العبار</v>
          </cell>
          <cell r="C2433" t="str">
            <v>ايمن</v>
          </cell>
          <cell r="D2433" t="str">
            <v>ربيعه</v>
          </cell>
          <cell r="E2433" t="str">
            <v>س4ح</v>
          </cell>
        </row>
        <row r="2434">
          <cell r="A2434">
            <v>214358</v>
          </cell>
          <cell r="B2434" t="str">
            <v>منيره سويدان</v>
          </cell>
          <cell r="C2434" t="str">
            <v>محمد ياسر</v>
          </cell>
          <cell r="D2434" t="str">
            <v>فاطمه</v>
          </cell>
          <cell r="E2434" t="str">
            <v>س3ح</v>
          </cell>
        </row>
        <row r="2435">
          <cell r="A2435">
            <v>214360</v>
          </cell>
          <cell r="B2435" t="str">
            <v>مها شنور</v>
          </cell>
          <cell r="C2435" t="str">
            <v>حسين</v>
          </cell>
          <cell r="D2435" t="str">
            <v>فاطمه</v>
          </cell>
          <cell r="E2435" t="str">
            <v>س4</v>
          </cell>
        </row>
        <row r="2436">
          <cell r="A2436">
            <v>214361</v>
          </cell>
          <cell r="B2436" t="str">
            <v>مهند الجابر</v>
          </cell>
          <cell r="C2436" t="str">
            <v>زهير</v>
          </cell>
          <cell r="D2436" t="str">
            <v>امل</v>
          </cell>
          <cell r="E2436" t="str">
            <v>س4</v>
          </cell>
        </row>
        <row r="2437">
          <cell r="A2437">
            <v>214362</v>
          </cell>
          <cell r="B2437" t="str">
            <v>مهند الحجاج</v>
          </cell>
          <cell r="C2437" t="str">
            <v>عبد الرحمن</v>
          </cell>
          <cell r="D2437" t="str">
            <v>سميره</v>
          </cell>
          <cell r="E2437" t="str">
            <v>س3</v>
          </cell>
        </row>
        <row r="2438">
          <cell r="A2438">
            <v>214364</v>
          </cell>
          <cell r="B2438" t="str">
            <v>مهند صالح</v>
          </cell>
          <cell r="C2438" t="str">
            <v>حسان</v>
          </cell>
          <cell r="D2438" t="str">
            <v>سحر</v>
          </cell>
          <cell r="E2438" t="str">
            <v>س1</v>
          </cell>
        </row>
        <row r="2439">
          <cell r="A2439">
            <v>214365</v>
          </cell>
          <cell r="B2439" t="str">
            <v>مهند مجيد</v>
          </cell>
          <cell r="C2439" t="str">
            <v>محمد</v>
          </cell>
          <cell r="D2439" t="str">
            <v>رجاء</v>
          </cell>
          <cell r="E2439" t="str">
            <v>س1</v>
          </cell>
        </row>
        <row r="2440">
          <cell r="A2440">
            <v>214366</v>
          </cell>
          <cell r="B2440" t="str">
            <v>مهيار هاجر</v>
          </cell>
          <cell r="C2440" t="str">
            <v>عماد</v>
          </cell>
          <cell r="D2440" t="str">
            <v>هناء</v>
          </cell>
          <cell r="E2440" t="str">
            <v>س3</v>
          </cell>
        </row>
        <row r="2441">
          <cell r="A2441">
            <v>214369</v>
          </cell>
          <cell r="B2441" t="str">
            <v>مي ابو شام</v>
          </cell>
          <cell r="C2441" t="str">
            <v>عبد القادر</v>
          </cell>
          <cell r="D2441" t="str">
            <v>شذا</v>
          </cell>
          <cell r="E2441" t="str">
            <v>س2</v>
          </cell>
        </row>
        <row r="2442">
          <cell r="A2442">
            <v>214371</v>
          </cell>
          <cell r="B2442" t="str">
            <v>مي عليوي</v>
          </cell>
          <cell r="C2442" t="str">
            <v>هيثم</v>
          </cell>
          <cell r="D2442" t="str">
            <v>لينا</v>
          </cell>
          <cell r="E2442" t="str">
            <v>س4</v>
          </cell>
        </row>
        <row r="2443">
          <cell r="A2443">
            <v>214372</v>
          </cell>
          <cell r="B2443" t="str">
            <v>مياس مالك</v>
          </cell>
          <cell r="C2443" t="str">
            <v>ايمن</v>
          </cell>
          <cell r="D2443" t="str">
            <v>ندى</v>
          </cell>
          <cell r="E2443" t="str">
            <v>س2</v>
          </cell>
        </row>
        <row r="2444">
          <cell r="A2444">
            <v>214373</v>
          </cell>
          <cell r="B2444" t="str">
            <v>ميرا كريدلي</v>
          </cell>
          <cell r="C2444" t="str">
            <v>محمد نور الدين</v>
          </cell>
          <cell r="D2444" t="str">
            <v>هدى</v>
          </cell>
          <cell r="E2444" t="str">
            <v>س3</v>
          </cell>
        </row>
        <row r="2445">
          <cell r="A2445">
            <v>214374</v>
          </cell>
          <cell r="B2445" t="str">
            <v>ميرنا حميدان</v>
          </cell>
          <cell r="C2445" t="str">
            <v>جمال</v>
          </cell>
          <cell r="D2445" t="str">
            <v>الهام</v>
          </cell>
          <cell r="E2445" t="str">
            <v>س2</v>
          </cell>
        </row>
        <row r="2446">
          <cell r="A2446">
            <v>214376</v>
          </cell>
          <cell r="B2446" t="str">
            <v>ميري نعمه</v>
          </cell>
          <cell r="C2446" t="str">
            <v>نعيم</v>
          </cell>
          <cell r="D2446" t="str">
            <v>طامار</v>
          </cell>
          <cell r="E2446" t="str">
            <v>س2</v>
          </cell>
        </row>
        <row r="2447">
          <cell r="A2447">
            <v>214377</v>
          </cell>
          <cell r="B2447" t="str">
            <v>ميريانا نداف</v>
          </cell>
          <cell r="C2447" t="str">
            <v>ياسين</v>
          </cell>
          <cell r="D2447" t="str">
            <v>فاتن</v>
          </cell>
          <cell r="E2447" t="str">
            <v>س3</v>
          </cell>
        </row>
        <row r="2448">
          <cell r="A2448">
            <v>214378</v>
          </cell>
          <cell r="B2448" t="str">
            <v>ميريلا اصطفان</v>
          </cell>
          <cell r="C2448" t="str">
            <v>نبيل</v>
          </cell>
          <cell r="D2448" t="str">
            <v>هيام سكاف</v>
          </cell>
          <cell r="E2448" t="str">
            <v>س1</v>
          </cell>
        </row>
        <row r="2449">
          <cell r="A2449">
            <v>214380</v>
          </cell>
          <cell r="B2449" t="str">
            <v>ميس الريم شحرور</v>
          </cell>
          <cell r="C2449" t="str">
            <v>طلال</v>
          </cell>
          <cell r="D2449" t="str">
            <v>مياده</v>
          </cell>
          <cell r="E2449" t="str">
            <v>س4</v>
          </cell>
        </row>
        <row r="2450">
          <cell r="A2450">
            <v>214384</v>
          </cell>
          <cell r="B2450" t="str">
            <v>ميسم ضاهر</v>
          </cell>
          <cell r="C2450" t="str">
            <v>بسام</v>
          </cell>
          <cell r="D2450" t="str">
            <v>مريم</v>
          </cell>
          <cell r="E2450" t="str">
            <v>س2</v>
          </cell>
        </row>
        <row r="2451">
          <cell r="A2451">
            <v>214385</v>
          </cell>
          <cell r="B2451" t="str">
            <v>ميسم فارس</v>
          </cell>
          <cell r="C2451" t="str">
            <v>عوض</v>
          </cell>
          <cell r="D2451" t="str">
            <v>عائشه</v>
          </cell>
          <cell r="E2451" t="str">
            <v>س2</v>
          </cell>
        </row>
        <row r="2452">
          <cell r="A2452">
            <v>214386</v>
          </cell>
          <cell r="B2452" t="str">
            <v>ميسون شريط</v>
          </cell>
          <cell r="C2452" t="str">
            <v>محمد مامون</v>
          </cell>
          <cell r="D2452" t="str">
            <v>لميه</v>
          </cell>
          <cell r="E2452" t="str">
            <v>س3</v>
          </cell>
        </row>
        <row r="2453">
          <cell r="A2453">
            <v>214387</v>
          </cell>
          <cell r="B2453" t="str">
            <v>ميسون علي</v>
          </cell>
          <cell r="C2453" t="str">
            <v>كاسر</v>
          </cell>
          <cell r="D2453" t="str">
            <v>اميره</v>
          </cell>
          <cell r="E2453" t="str">
            <v>س4ح</v>
          </cell>
        </row>
        <row r="2454">
          <cell r="A2454">
            <v>214388</v>
          </cell>
          <cell r="B2454" t="str">
            <v>ميمونه ادريس</v>
          </cell>
          <cell r="C2454" t="str">
            <v>عبدو</v>
          </cell>
          <cell r="D2454" t="str">
            <v>جميله</v>
          </cell>
          <cell r="E2454" t="str">
            <v>س3ح</v>
          </cell>
        </row>
        <row r="2455">
          <cell r="A2455">
            <v>214390</v>
          </cell>
          <cell r="B2455" t="str">
            <v>نادين شيخ عمر</v>
          </cell>
          <cell r="C2455" t="str">
            <v>محمد زياد</v>
          </cell>
          <cell r="D2455" t="str">
            <v>صفاء</v>
          </cell>
          <cell r="E2455" t="str">
            <v>س4</v>
          </cell>
        </row>
        <row r="2456">
          <cell r="A2456">
            <v>214392</v>
          </cell>
          <cell r="B2456" t="str">
            <v>ناردين عجاوي</v>
          </cell>
          <cell r="C2456" t="str">
            <v>محمود</v>
          </cell>
          <cell r="D2456" t="str">
            <v>فاديا</v>
          </cell>
          <cell r="E2456" t="str">
            <v>س3ح</v>
          </cell>
        </row>
        <row r="2457">
          <cell r="A2457">
            <v>214396</v>
          </cell>
          <cell r="B2457" t="str">
            <v>نانسي الحلاق</v>
          </cell>
          <cell r="C2457" t="str">
            <v>هاني</v>
          </cell>
          <cell r="D2457" t="str">
            <v>لينا</v>
          </cell>
          <cell r="E2457" t="str">
            <v>س1</v>
          </cell>
        </row>
        <row r="2458">
          <cell r="A2458">
            <v>214397</v>
          </cell>
          <cell r="B2458" t="str">
            <v>نانسي نابلسي</v>
          </cell>
          <cell r="C2458" t="str">
            <v>فايز</v>
          </cell>
          <cell r="D2458" t="str">
            <v>مارلين</v>
          </cell>
          <cell r="E2458" t="str">
            <v>س3</v>
          </cell>
        </row>
        <row r="2459">
          <cell r="A2459">
            <v>214398</v>
          </cell>
          <cell r="B2459" t="str">
            <v>ناهده مبارك</v>
          </cell>
          <cell r="C2459" t="str">
            <v>محمد</v>
          </cell>
          <cell r="D2459" t="str">
            <v>رلى</v>
          </cell>
          <cell r="E2459" t="str">
            <v>س2</v>
          </cell>
        </row>
        <row r="2460">
          <cell r="A2460">
            <v>214400</v>
          </cell>
          <cell r="B2460" t="str">
            <v>نبال مسعود</v>
          </cell>
          <cell r="C2460" t="str">
            <v>غسان</v>
          </cell>
          <cell r="D2460" t="str">
            <v>باسم</v>
          </cell>
          <cell r="E2460" t="str">
            <v>س3</v>
          </cell>
        </row>
        <row r="2461">
          <cell r="A2461">
            <v>214401</v>
          </cell>
          <cell r="B2461" t="str">
            <v>نبوغ البلخي</v>
          </cell>
          <cell r="C2461" t="str">
            <v>محسن</v>
          </cell>
          <cell r="D2461" t="str">
            <v>جميله</v>
          </cell>
          <cell r="E2461" t="str">
            <v>س2</v>
          </cell>
        </row>
        <row r="2462">
          <cell r="A2462">
            <v>214402</v>
          </cell>
          <cell r="B2462" t="str">
            <v>نتاشا وجوخ</v>
          </cell>
          <cell r="C2462" t="str">
            <v>حسين</v>
          </cell>
          <cell r="D2462" t="str">
            <v>ماجده</v>
          </cell>
          <cell r="E2462" t="str">
            <v>س1</v>
          </cell>
        </row>
        <row r="2463">
          <cell r="A2463">
            <v>214403</v>
          </cell>
          <cell r="B2463" t="str">
            <v>نجوى مدخنه</v>
          </cell>
          <cell r="C2463" t="str">
            <v>شريف</v>
          </cell>
          <cell r="D2463" t="str">
            <v>افرنجيه</v>
          </cell>
          <cell r="E2463" t="str">
            <v>س2ح</v>
          </cell>
        </row>
        <row r="2464">
          <cell r="A2464">
            <v>214405</v>
          </cell>
          <cell r="B2464" t="str">
            <v>ندى راعي البلها</v>
          </cell>
          <cell r="C2464" t="str">
            <v>بسام</v>
          </cell>
          <cell r="D2464" t="str">
            <v>سناء</v>
          </cell>
          <cell r="E2464" t="str">
            <v>س2</v>
          </cell>
        </row>
        <row r="2465">
          <cell r="A2465">
            <v>214407</v>
          </cell>
          <cell r="B2465" t="str">
            <v>ندى علي</v>
          </cell>
          <cell r="C2465" t="str">
            <v>هيثم</v>
          </cell>
          <cell r="D2465" t="str">
            <v>انتصار</v>
          </cell>
          <cell r="E2465" t="str">
            <v>س3</v>
          </cell>
        </row>
        <row r="2466">
          <cell r="A2466">
            <v>214408</v>
          </cell>
          <cell r="B2466" t="str">
            <v>نديم خوري</v>
          </cell>
          <cell r="C2466" t="str">
            <v>زياد</v>
          </cell>
          <cell r="D2466" t="str">
            <v>هيام</v>
          </cell>
          <cell r="E2466" t="str">
            <v>س3</v>
          </cell>
        </row>
        <row r="2467">
          <cell r="A2467">
            <v>214409</v>
          </cell>
          <cell r="B2467" t="str">
            <v>نديم ريدان</v>
          </cell>
          <cell r="C2467" t="str">
            <v>موهاب</v>
          </cell>
          <cell r="D2467" t="str">
            <v>هيام</v>
          </cell>
          <cell r="E2467" t="str">
            <v>س1</v>
          </cell>
        </row>
        <row r="2468">
          <cell r="A2468">
            <v>214410</v>
          </cell>
          <cell r="B2468" t="str">
            <v>نرجس غانم</v>
          </cell>
          <cell r="C2468" t="str">
            <v>مكزون</v>
          </cell>
          <cell r="D2468" t="str">
            <v>ازدهار</v>
          </cell>
          <cell r="E2468" t="str">
            <v>س4</v>
          </cell>
        </row>
        <row r="2469">
          <cell r="A2469">
            <v>214411</v>
          </cell>
          <cell r="B2469" t="str">
            <v>نرمين النابلسي</v>
          </cell>
          <cell r="C2469" t="str">
            <v>محمد بسام</v>
          </cell>
          <cell r="D2469" t="str">
            <v>شهيره</v>
          </cell>
          <cell r="E2469" t="str">
            <v>س2ح</v>
          </cell>
        </row>
        <row r="2470">
          <cell r="A2470">
            <v>214412</v>
          </cell>
          <cell r="B2470" t="str">
            <v>نرمين ثلجه</v>
          </cell>
          <cell r="C2470" t="str">
            <v>نورس</v>
          </cell>
          <cell r="D2470" t="str">
            <v>سناء</v>
          </cell>
          <cell r="E2470" t="str">
            <v>س1</v>
          </cell>
        </row>
        <row r="2471">
          <cell r="A2471">
            <v>214413</v>
          </cell>
          <cell r="B2471" t="str">
            <v>نرمين حسن</v>
          </cell>
          <cell r="C2471" t="str">
            <v>عماد</v>
          </cell>
          <cell r="D2471" t="str">
            <v>سعده</v>
          </cell>
          <cell r="E2471" t="str">
            <v>س3</v>
          </cell>
        </row>
        <row r="2472">
          <cell r="A2472">
            <v>214415</v>
          </cell>
          <cell r="B2472" t="str">
            <v>نزار كريكر</v>
          </cell>
          <cell r="C2472" t="str">
            <v>خالد</v>
          </cell>
          <cell r="D2472" t="str">
            <v>امنه</v>
          </cell>
          <cell r="E2472" t="str">
            <v>س1</v>
          </cell>
        </row>
        <row r="2473">
          <cell r="A2473">
            <v>214416</v>
          </cell>
          <cell r="B2473" t="str">
            <v>نسرين العبود</v>
          </cell>
          <cell r="C2473" t="str">
            <v>محمد</v>
          </cell>
          <cell r="D2473" t="str">
            <v>سميره</v>
          </cell>
          <cell r="E2473" t="str">
            <v>س1</v>
          </cell>
        </row>
        <row r="2474">
          <cell r="A2474">
            <v>214418</v>
          </cell>
          <cell r="B2474" t="str">
            <v>نسرين فندي</v>
          </cell>
          <cell r="C2474" t="str">
            <v>احمد</v>
          </cell>
          <cell r="D2474" t="str">
            <v>زين</v>
          </cell>
          <cell r="E2474" t="str">
            <v>س4</v>
          </cell>
        </row>
        <row r="2475">
          <cell r="A2475">
            <v>214419</v>
          </cell>
          <cell r="B2475" t="str">
            <v>نصر خليل بدور</v>
          </cell>
          <cell r="C2475" t="str">
            <v>عبد الحميد</v>
          </cell>
          <cell r="D2475" t="str">
            <v>وفاء</v>
          </cell>
          <cell r="E2475" t="str">
            <v>س2</v>
          </cell>
        </row>
        <row r="2476">
          <cell r="A2476">
            <v>214422</v>
          </cell>
          <cell r="B2476" t="str">
            <v>نعيمه الحمادي</v>
          </cell>
          <cell r="C2476" t="str">
            <v>رياض</v>
          </cell>
          <cell r="D2476" t="str">
            <v>نوها</v>
          </cell>
          <cell r="E2476" t="str">
            <v>س1</v>
          </cell>
        </row>
        <row r="2477">
          <cell r="A2477">
            <v>214423</v>
          </cell>
          <cell r="B2477" t="str">
            <v>نغم السمان</v>
          </cell>
          <cell r="C2477" t="str">
            <v>غسان</v>
          </cell>
          <cell r="D2477" t="str">
            <v>كفاح</v>
          </cell>
          <cell r="E2477" t="str">
            <v>س4ح</v>
          </cell>
        </row>
        <row r="2478">
          <cell r="A2478">
            <v>214424</v>
          </cell>
          <cell r="B2478" t="str">
            <v>نغم طه</v>
          </cell>
          <cell r="C2478" t="str">
            <v>توفيق</v>
          </cell>
          <cell r="D2478" t="str">
            <v>ثناء</v>
          </cell>
          <cell r="E2478" t="str">
            <v>س3</v>
          </cell>
        </row>
        <row r="2479">
          <cell r="A2479">
            <v>214425</v>
          </cell>
          <cell r="B2479" t="str">
            <v>نغم مخلوف</v>
          </cell>
          <cell r="C2479" t="str">
            <v>محمد</v>
          </cell>
          <cell r="D2479" t="str">
            <v>مياده</v>
          </cell>
          <cell r="E2479" t="str">
            <v>س2</v>
          </cell>
        </row>
        <row r="2480">
          <cell r="A2480">
            <v>214427</v>
          </cell>
          <cell r="B2480" t="str">
            <v>نهاد الجرمقاني</v>
          </cell>
          <cell r="C2480" t="str">
            <v>جميل</v>
          </cell>
          <cell r="D2480" t="str">
            <v>مدالله الدبيسي</v>
          </cell>
          <cell r="E2480" t="str">
            <v>س4ح</v>
          </cell>
        </row>
        <row r="2481">
          <cell r="A2481">
            <v>214428</v>
          </cell>
          <cell r="B2481" t="str">
            <v>نهال ابو خروب</v>
          </cell>
          <cell r="C2481" t="str">
            <v>نضال</v>
          </cell>
          <cell r="D2481" t="str">
            <v>رولا</v>
          </cell>
          <cell r="E2481" t="str">
            <v>س1</v>
          </cell>
        </row>
        <row r="2482">
          <cell r="A2482">
            <v>214430</v>
          </cell>
          <cell r="B2482" t="str">
            <v>نهله امين</v>
          </cell>
          <cell r="C2482" t="str">
            <v>فوزي</v>
          </cell>
          <cell r="D2482" t="str">
            <v>رائده</v>
          </cell>
          <cell r="E2482" t="str">
            <v>س1</v>
          </cell>
        </row>
        <row r="2483">
          <cell r="A2483">
            <v>214433</v>
          </cell>
          <cell r="B2483" t="str">
            <v>نواره وزان</v>
          </cell>
          <cell r="C2483" t="str">
            <v>محمد هاشم</v>
          </cell>
          <cell r="D2483" t="str">
            <v>منى</v>
          </cell>
          <cell r="E2483" t="str">
            <v>س2</v>
          </cell>
        </row>
        <row r="2484">
          <cell r="A2484">
            <v>214436</v>
          </cell>
          <cell r="B2484" t="str">
            <v>نور ابو الخير</v>
          </cell>
          <cell r="C2484" t="str">
            <v>خطار</v>
          </cell>
          <cell r="D2484" t="str">
            <v>سميره</v>
          </cell>
          <cell r="E2484" t="str">
            <v>س3</v>
          </cell>
        </row>
        <row r="2485">
          <cell r="A2485">
            <v>214437</v>
          </cell>
          <cell r="B2485" t="str">
            <v>نور ابو الذهب</v>
          </cell>
          <cell r="C2485" t="str">
            <v>مصطفى</v>
          </cell>
          <cell r="D2485" t="str">
            <v>ميسر</v>
          </cell>
          <cell r="E2485" t="str">
            <v>س1</v>
          </cell>
        </row>
        <row r="2486">
          <cell r="A2486">
            <v>214438</v>
          </cell>
          <cell r="B2486" t="str">
            <v>نور الحاج صالح سليمان</v>
          </cell>
          <cell r="C2486" t="str">
            <v>جلال</v>
          </cell>
          <cell r="D2486" t="str">
            <v>هيفاء</v>
          </cell>
          <cell r="E2486" t="str">
            <v>س1</v>
          </cell>
        </row>
        <row r="2487">
          <cell r="A2487">
            <v>214439</v>
          </cell>
          <cell r="B2487" t="str">
            <v>نور الحسين</v>
          </cell>
          <cell r="C2487" t="str">
            <v>نوفل</v>
          </cell>
          <cell r="D2487" t="str">
            <v>يسرى</v>
          </cell>
          <cell r="E2487" t="str">
            <v>س2</v>
          </cell>
        </row>
        <row r="2488">
          <cell r="A2488">
            <v>214440</v>
          </cell>
          <cell r="B2488" t="str">
            <v>نور الحمصي</v>
          </cell>
          <cell r="C2488" t="str">
            <v>عبد الرزاق</v>
          </cell>
          <cell r="D2488" t="str">
            <v>لطفيه</v>
          </cell>
          <cell r="E2488" t="str">
            <v>س1</v>
          </cell>
        </row>
        <row r="2489">
          <cell r="A2489">
            <v>214441</v>
          </cell>
          <cell r="B2489" t="str">
            <v>نور الحوري</v>
          </cell>
          <cell r="C2489" t="str">
            <v>خالد</v>
          </cell>
          <cell r="D2489" t="str">
            <v>خالده</v>
          </cell>
          <cell r="E2489" t="str">
            <v>س1</v>
          </cell>
        </row>
        <row r="2490">
          <cell r="A2490">
            <v>214442</v>
          </cell>
          <cell r="B2490" t="str">
            <v>نور الدرويش</v>
          </cell>
          <cell r="C2490" t="str">
            <v>محمود</v>
          </cell>
          <cell r="D2490" t="str">
            <v>امينه</v>
          </cell>
          <cell r="E2490" t="str">
            <v>س4</v>
          </cell>
        </row>
        <row r="2491">
          <cell r="A2491">
            <v>214443</v>
          </cell>
          <cell r="B2491" t="str">
            <v>نور الدين السبسبي</v>
          </cell>
          <cell r="C2491" t="str">
            <v>محمد</v>
          </cell>
          <cell r="D2491" t="str">
            <v>منى</v>
          </cell>
          <cell r="E2491" t="str">
            <v>س4ح</v>
          </cell>
        </row>
        <row r="2492">
          <cell r="A2492">
            <v>214444</v>
          </cell>
          <cell r="B2492" t="str">
            <v>نور الشرقي</v>
          </cell>
          <cell r="C2492" t="str">
            <v>حمدي</v>
          </cell>
          <cell r="D2492" t="str">
            <v>تمام</v>
          </cell>
          <cell r="E2492" t="str">
            <v>س4</v>
          </cell>
        </row>
        <row r="2493">
          <cell r="A2493">
            <v>214446</v>
          </cell>
          <cell r="B2493" t="str">
            <v>نور العيسى</v>
          </cell>
          <cell r="C2493" t="str">
            <v>رياض</v>
          </cell>
          <cell r="D2493" t="str">
            <v>فطمه</v>
          </cell>
          <cell r="E2493" t="str">
            <v>س2</v>
          </cell>
        </row>
        <row r="2494">
          <cell r="A2494">
            <v>214447</v>
          </cell>
          <cell r="B2494" t="str">
            <v>نور العيون دياب</v>
          </cell>
          <cell r="C2494" t="str">
            <v>احمد راتب</v>
          </cell>
          <cell r="D2494" t="str">
            <v>روعه</v>
          </cell>
          <cell r="E2494" t="str">
            <v>س2</v>
          </cell>
        </row>
        <row r="2495">
          <cell r="A2495">
            <v>214451</v>
          </cell>
          <cell r="B2495" t="str">
            <v>نور الهدى السحار</v>
          </cell>
          <cell r="C2495" t="str">
            <v>بسام</v>
          </cell>
          <cell r="D2495" t="str">
            <v>زبيدة</v>
          </cell>
          <cell r="E2495" t="str">
            <v>س2</v>
          </cell>
        </row>
        <row r="2496">
          <cell r="A2496">
            <v>214452</v>
          </cell>
          <cell r="B2496" t="str">
            <v>نور الهدى العلان</v>
          </cell>
          <cell r="C2496" t="str">
            <v>محمود</v>
          </cell>
          <cell r="D2496" t="str">
            <v>مريم</v>
          </cell>
          <cell r="E2496" t="str">
            <v>س3</v>
          </cell>
        </row>
        <row r="2497">
          <cell r="A2497">
            <v>214453</v>
          </cell>
          <cell r="B2497" t="str">
            <v>نور الهدى المزاوي</v>
          </cell>
          <cell r="C2497" t="str">
            <v>ماجد</v>
          </cell>
          <cell r="D2497" t="str">
            <v>رغده</v>
          </cell>
          <cell r="E2497" t="str">
            <v>س2</v>
          </cell>
        </row>
        <row r="2498">
          <cell r="A2498">
            <v>214454</v>
          </cell>
          <cell r="B2498" t="str">
            <v>نور الهدى المصري</v>
          </cell>
          <cell r="C2498" t="str">
            <v>عبد الله</v>
          </cell>
          <cell r="D2498" t="str">
            <v>مريم</v>
          </cell>
          <cell r="E2498" t="str">
            <v>س3</v>
          </cell>
        </row>
        <row r="2499">
          <cell r="A2499">
            <v>214455</v>
          </cell>
          <cell r="B2499" t="str">
            <v>نور الهدى زعيتر</v>
          </cell>
          <cell r="C2499" t="str">
            <v>رضوان</v>
          </cell>
          <cell r="D2499" t="str">
            <v>فدوى</v>
          </cell>
          <cell r="E2499" t="str">
            <v>س4ح</v>
          </cell>
        </row>
        <row r="2500">
          <cell r="A2500">
            <v>214456</v>
          </cell>
          <cell r="B2500" t="str">
            <v>نور الهدى صالح حيدر</v>
          </cell>
          <cell r="C2500" t="str">
            <v>محمد زين العابدين</v>
          </cell>
          <cell r="D2500" t="str">
            <v>هديه</v>
          </cell>
          <cell r="E2500" t="str">
            <v>س3</v>
          </cell>
        </row>
        <row r="2501">
          <cell r="A2501">
            <v>214457</v>
          </cell>
          <cell r="B2501" t="str">
            <v>نور الهدى محيمد النايف البرجس</v>
          </cell>
          <cell r="C2501" t="str">
            <v>حسين</v>
          </cell>
          <cell r="D2501" t="str">
            <v>هند</v>
          </cell>
          <cell r="E2501" t="str">
            <v>س1</v>
          </cell>
        </row>
        <row r="2502">
          <cell r="A2502">
            <v>214458</v>
          </cell>
          <cell r="B2502" t="str">
            <v>نور الهدى معاني</v>
          </cell>
          <cell r="C2502" t="str">
            <v>محمد بسام</v>
          </cell>
          <cell r="D2502" t="str">
            <v>دانيه</v>
          </cell>
          <cell r="E2502" t="str">
            <v>س4</v>
          </cell>
        </row>
        <row r="2503">
          <cell r="A2503">
            <v>214459</v>
          </cell>
          <cell r="B2503" t="str">
            <v>نور جوخدار</v>
          </cell>
          <cell r="C2503" t="str">
            <v>خليل</v>
          </cell>
          <cell r="D2503" t="str">
            <v>فاطمه</v>
          </cell>
          <cell r="E2503" t="str">
            <v>س4ح</v>
          </cell>
        </row>
        <row r="2504">
          <cell r="A2504">
            <v>214460</v>
          </cell>
          <cell r="B2504" t="str">
            <v>نور حسن</v>
          </cell>
          <cell r="C2504" t="str">
            <v xml:space="preserve">محمد </v>
          </cell>
          <cell r="D2504" t="str">
            <v>نجاح</v>
          </cell>
          <cell r="E2504" t="str">
            <v>س3</v>
          </cell>
        </row>
        <row r="2505">
          <cell r="A2505">
            <v>214461</v>
          </cell>
          <cell r="B2505" t="str">
            <v>نور دحدل</v>
          </cell>
          <cell r="C2505" t="str">
            <v>ابراهيم</v>
          </cell>
          <cell r="D2505" t="str">
            <v>ريم</v>
          </cell>
          <cell r="E2505" t="str">
            <v>س2</v>
          </cell>
        </row>
        <row r="2506">
          <cell r="A2506">
            <v>214462</v>
          </cell>
          <cell r="B2506" t="str">
            <v>نور دركزوني</v>
          </cell>
          <cell r="C2506" t="str">
            <v>سمير</v>
          </cell>
          <cell r="D2506" t="str">
            <v>سوزان</v>
          </cell>
          <cell r="E2506" t="str">
            <v>س4</v>
          </cell>
        </row>
        <row r="2507">
          <cell r="A2507">
            <v>214463</v>
          </cell>
          <cell r="B2507" t="str">
            <v>نور دقماق</v>
          </cell>
          <cell r="C2507" t="str">
            <v>عماد الدين</v>
          </cell>
          <cell r="D2507" t="str">
            <v>فكرات</v>
          </cell>
          <cell r="E2507" t="str">
            <v>س1</v>
          </cell>
        </row>
        <row r="2508">
          <cell r="A2508">
            <v>214465</v>
          </cell>
          <cell r="B2508" t="str">
            <v>نور رسوق</v>
          </cell>
          <cell r="C2508" t="str">
            <v>هيثم</v>
          </cell>
          <cell r="D2508" t="str">
            <v>هيام</v>
          </cell>
          <cell r="E2508" t="str">
            <v>س1</v>
          </cell>
        </row>
        <row r="2509">
          <cell r="A2509">
            <v>214467</v>
          </cell>
          <cell r="B2509" t="str">
            <v>نور زيتون</v>
          </cell>
          <cell r="C2509" t="str">
            <v>زياد</v>
          </cell>
          <cell r="D2509" t="str">
            <v>عائشه</v>
          </cell>
          <cell r="E2509" t="str">
            <v>س3</v>
          </cell>
        </row>
        <row r="2510">
          <cell r="A2510">
            <v>214468</v>
          </cell>
          <cell r="B2510" t="str">
            <v>نور سحلول</v>
          </cell>
          <cell r="C2510" t="str">
            <v>نادر</v>
          </cell>
          <cell r="D2510" t="str">
            <v>ناهد</v>
          </cell>
          <cell r="E2510" t="str">
            <v>س2</v>
          </cell>
        </row>
        <row r="2511">
          <cell r="A2511">
            <v>214469</v>
          </cell>
          <cell r="B2511" t="str">
            <v>نور صقر</v>
          </cell>
          <cell r="C2511" t="str">
            <v>فارس</v>
          </cell>
          <cell r="D2511" t="str">
            <v>غزاله</v>
          </cell>
          <cell r="E2511" t="str">
            <v>س3</v>
          </cell>
        </row>
        <row r="2512">
          <cell r="A2512">
            <v>214470</v>
          </cell>
          <cell r="B2512" t="str">
            <v>نور عباس</v>
          </cell>
          <cell r="C2512" t="str">
            <v>اياد</v>
          </cell>
          <cell r="D2512" t="str">
            <v>منال</v>
          </cell>
          <cell r="E2512" t="str">
            <v>س1</v>
          </cell>
        </row>
        <row r="2513">
          <cell r="A2513">
            <v>214472</v>
          </cell>
          <cell r="B2513" t="str">
            <v>نور عبد القادر</v>
          </cell>
          <cell r="C2513" t="str">
            <v>وليد</v>
          </cell>
          <cell r="D2513" t="str">
            <v>ميسر</v>
          </cell>
          <cell r="E2513" t="str">
            <v>س2</v>
          </cell>
        </row>
        <row r="2514">
          <cell r="A2514">
            <v>214473</v>
          </cell>
          <cell r="B2514" t="str">
            <v>نور عزام</v>
          </cell>
          <cell r="C2514" t="str">
            <v>حسام الدين</v>
          </cell>
          <cell r="D2514" t="str">
            <v>ريما</v>
          </cell>
          <cell r="E2514" t="str">
            <v>س2</v>
          </cell>
        </row>
        <row r="2515">
          <cell r="A2515">
            <v>214474</v>
          </cell>
          <cell r="B2515" t="str">
            <v>نور عيد</v>
          </cell>
          <cell r="C2515" t="str">
            <v>وليد</v>
          </cell>
          <cell r="D2515" t="str">
            <v>ربيعه</v>
          </cell>
          <cell r="E2515" t="str">
            <v>س2</v>
          </cell>
        </row>
        <row r="2516">
          <cell r="A2516">
            <v>214476</v>
          </cell>
          <cell r="B2516" t="str">
            <v>نور محمد</v>
          </cell>
          <cell r="C2516" t="str">
            <v>العبد</v>
          </cell>
          <cell r="D2516" t="str">
            <v>يسرى</v>
          </cell>
          <cell r="E2516" t="str">
            <v>س1</v>
          </cell>
        </row>
        <row r="2517">
          <cell r="A2517">
            <v>214477</v>
          </cell>
          <cell r="B2517" t="str">
            <v>نور محمود</v>
          </cell>
          <cell r="C2517" t="str">
            <v>يوسف</v>
          </cell>
          <cell r="D2517" t="str">
            <v>ابتهال</v>
          </cell>
          <cell r="E2517" t="str">
            <v>س3</v>
          </cell>
        </row>
        <row r="2518">
          <cell r="A2518">
            <v>214478</v>
          </cell>
          <cell r="B2518" t="str">
            <v>نورا العباس</v>
          </cell>
          <cell r="C2518" t="str">
            <v>طه</v>
          </cell>
          <cell r="D2518" t="str">
            <v>يسرى</v>
          </cell>
          <cell r="E2518" t="str">
            <v>س3</v>
          </cell>
        </row>
        <row r="2519">
          <cell r="A2519">
            <v>214479</v>
          </cell>
          <cell r="B2519" t="str">
            <v>نورشان الحوري</v>
          </cell>
          <cell r="C2519" t="str">
            <v>لؤي</v>
          </cell>
          <cell r="D2519" t="str">
            <v>ناديا</v>
          </cell>
          <cell r="E2519" t="str">
            <v>س3</v>
          </cell>
        </row>
        <row r="2520">
          <cell r="A2520">
            <v>214480</v>
          </cell>
          <cell r="B2520" t="str">
            <v>نورشان المخللاتي النبكي</v>
          </cell>
          <cell r="C2520" t="str">
            <v>محمد عامر</v>
          </cell>
          <cell r="D2520" t="str">
            <v>نارمان</v>
          </cell>
          <cell r="E2520" t="str">
            <v>س1</v>
          </cell>
        </row>
        <row r="2521">
          <cell r="A2521">
            <v>214481</v>
          </cell>
          <cell r="B2521" t="str">
            <v>نورمان الحسين</v>
          </cell>
          <cell r="C2521" t="str">
            <v>حسن</v>
          </cell>
          <cell r="D2521" t="str">
            <v>ندى</v>
          </cell>
          <cell r="E2521" t="str">
            <v>س4</v>
          </cell>
        </row>
        <row r="2522">
          <cell r="A2522">
            <v>214482</v>
          </cell>
          <cell r="B2522" t="str">
            <v>نورهان عمران</v>
          </cell>
          <cell r="C2522" t="str">
            <v>رمضان</v>
          </cell>
          <cell r="D2522" t="str">
            <v>فريال</v>
          </cell>
          <cell r="E2522" t="str">
            <v>س3</v>
          </cell>
        </row>
        <row r="2523">
          <cell r="A2523">
            <v>214483</v>
          </cell>
          <cell r="B2523" t="str">
            <v>نوفل سلامه</v>
          </cell>
          <cell r="C2523" t="str">
            <v>سمير</v>
          </cell>
          <cell r="D2523" t="str">
            <v>مجيده</v>
          </cell>
          <cell r="E2523" t="str">
            <v>س2</v>
          </cell>
        </row>
        <row r="2524">
          <cell r="A2524">
            <v>214484</v>
          </cell>
          <cell r="B2524" t="str">
            <v>نيرمين البيطار</v>
          </cell>
          <cell r="C2524" t="str">
            <v>ابراهيم</v>
          </cell>
          <cell r="D2524" t="str">
            <v>نهاد</v>
          </cell>
          <cell r="E2524" t="str">
            <v>س4</v>
          </cell>
        </row>
        <row r="2525">
          <cell r="A2525">
            <v>214487</v>
          </cell>
          <cell r="B2525" t="str">
            <v>نيرمين حامض</v>
          </cell>
          <cell r="C2525" t="str">
            <v>ايوب</v>
          </cell>
          <cell r="D2525" t="str">
            <v>يسره</v>
          </cell>
          <cell r="E2525" t="str">
            <v>س3</v>
          </cell>
        </row>
        <row r="2526">
          <cell r="A2526">
            <v>214488</v>
          </cell>
          <cell r="B2526" t="str">
            <v>نيرمين دراج</v>
          </cell>
          <cell r="C2526" t="str">
            <v>فاضل</v>
          </cell>
          <cell r="D2526" t="str">
            <v>سميره</v>
          </cell>
          <cell r="E2526" t="str">
            <v>س3</v>
          </cell>
        </row>
        <row r="2527">
          <cell r="A2527">
            <v>214489</v>
          </cell>
          <cell r="B2527" t="str">
            <v>نيرمين زاهر</v>
          </cell>
          <cell r="C2527" t="str">
            <v>احمد</v>
          </cell>
          <cell r="D2527" t="str">
            <v>سهيله</v>
          </cell>
          <cell r="E2527" t="str">
            <v>س1</v>
          </cell>
        </row>
        <row r="2528">
          <cell r="A2528">
            <v>214490</v>
          </cell>
          <cell r="B2528" t="str">
            <v>نيرمين سحلول</v>
          </cell>
          <cell r="C2528" t="str">
            <v>رامز</v>
          </cell>
          <cell r="D2528" t="str">
            <v>روعه</v>
          </cell>
          <cell r="E2528" t="str">
            <v>س3</v>
          </cell>
        </row>
        <row r="2529">
          <cell r="A2529">
            <v>214494</v>
          </cell>
          <cell r="B2529" t="str">
            <v>هاجر الحجار</v>
          </cell>
          <cell r="C2529" t="str">
            <v>مثقال</v>
          </cell>
          <cell r="D2529" t="str">
            <v>انعام</v>
          </cell>
          <cell r="E2529" t="str">
            <v>س2</v>
          </cell>
        </row>
        <row r="2530">
          <cell r="A2530">
            <v>214495</v>
          </cell>
          <cell r="B2530" t="str">
            <v>هاديه حمدو</v>
          </cell>
          <cell r="C2530" t="str">
            <v>علي</v>
          </cell>
          <cell r="D2530" t="str">
            <v>ثناء</v>
          </cell>
          <cell r="E2530" t="str">
            <v>س3</v>
          </cell>
        </row>
        <row r="2531">
          <cell r="A2531">
            <v>214496</v>
          </cell>
          <cell r="B2531" t="str">
            <v>هاله قتال الحي</v>
          </cell>
          <cell r="C2531" t="str">
            <v>محمد ديب</v>
          </cell>
          <cell r="D2531" t="str">
            <v>هيام</v>
          </cell>
          <cell r="E2531" t="str">
            <v>س3ح</v>
          </cell>
        </row>
        <row r="2532">
          <cell r="A2532">
            <v>214497</v>
          </cell>
          <cell r="B2532" t="str">
            <v>هاله الراغب</v>
          </cell>
          <cell r="C2532" t="str">
            <v>عبد اللطيف</v>
          </cell>
          <cell r="D2532" t="str">
            <v>هناء</v>
          </cell>
          <cell r="E2532" t="str">
            <v>س3ح</v>
          </cell>
        </row>
        <row r="2533">
          <cell r="A2533">
            <v>214498</v>
          </cell>
          <cell r="B2533" t="str">
            <v>هاله عبد الكريم</v>
          </cell>
          <cell r="C2533" t="str">
            <v>ابراهيم</v>
          </cell>
          <cell r="D2533" t="str">
            <v>ريا</v>
          </cell>
          <cell r="E2533" t="str">
            <v>س2</v>
          </cell>
        </row>
        <row r="2534">
          <cell r="A2534">
            <v>214499</v>
          </cell>
          <cell r="B2534" t="str">
            <v>هاني الحاج موسى</v>
          </cell>
          <cell r="C2534" t="str">
            <v>عبد السلام</v>
          </cell>
          <cell r="D2534" t="str">
            <v>بلسم</v>
          </cell>
          <cell r="E2534" t="str">
            <v>س1</v>
          </cell>
        </row>
        <row r="2535">
          <cell r="A2535">
            <v>214500</v>
          </cell>
          <cell r="B2535" t="str">
            <v>هاني المحاسنه</v>
          </cell>
          <cell r="C2535" t="str">
            <v>اسامه</v>
          </cell>
          <cell r="D2535" t="str">
            <v>بدريه</v>
          </cell>
          <cell r="E2535" t="str">
            <v>س2</v>
          </cell>
        </row>
        <row r="2536">
          <cell r="A2536">
            <v>214501</v>
          </cell>
          <cell r="B2536" t="str">
            <v>هاني كشيك</v>
          </cell>
          <cell r="C2536" t="str">
            <v>شفيق</v>
          </cell>
          <cell r="D2536" t="str">
            <v>حنان</v>
          </cell>
          <cell r="E2536" t="str">
            <v>س1</v>
          </cell>
        </row>
        <row r="2537">
          <cell r="A2537">
            <v>214502</v>
          </cell>
          <cell r="B2537" t="str">
            <v>هبا قاووق</v>
          </cell>
          <cell r="C2537" t="str">
            <v>بشار</v>
          </cell>
          <cell r="D2537" t="str">
            <v>صباح</v>
          </cell>
          <cell r="E2537" t="str">
            <v>س3</v>
          </cell>
        </row>
        <row r="2538">
          <cell r="A2538">
            <v>214504</v>
          </cell>
          <cell r="B2538" t="str">
            <v>هبه عيطه</v>
          </cell>
          <cell r="C2538" t="str">
            <v>فائز</v>
          </cell>
          <cell r="D2538" t="str">
            <v>وفاء</v>
          </cell>
          <cell r="E2538" t="str">
            <v>س4</v>
          </cell>
        </row>
        <row r="2539">
          <cell r="A2539">
            <v>214505</v>
          </cell>
          <cell r="B2539" t="str">
            <v>هبه الابراهيم</v>
          </cell>
          <cell r="C2539" t="str">
            <v>عبد الكريم</v>
          </cell>
          <cell r="D2539" t="str">
            <v>سهام</v>
          </cell>
          <cell r="E2539" t="str">
            <v>س3</v>
          </cell>
        </row>
        <row r="2540">
          <cell r="A2540">
            <v>214506</v>
          </cell>
          <cell r="B2540" t="str">
            <v>هبه الله الرفاعي</v>
          </cell>
          <cell r="C2540" t="str">
            <v>ايمن</v>
          </cell>
          <cell r="D2540" t="str">
            <v>هدى</v>
          </cell>
          <cell r="E2540" t="str">
            <v>س3ح</v>
          </cell>
        </row>
        <row r="2541">
          <cell r="A2541">
            <v>214507</v>
          </cell>
          <cell r="B2541" t="str">
            <v>هبه الله الرفاعي</v>
          </cell>
          <cell r="C2541" t="str">
            <v>منصور</v>
          </cell>
          <cell r="D2541" t="str">
            <v>ايمان</v>
          </cell>
          <cell r="E2541" t="str">
            <v>س2</v>
          </cell>
        </row>
        <row r="2542">
          <cell r="A2542">
            <v>214511</v>
          </cell>
          <cell r="B2542" t="str">
            <v>هبه زين</v>
          </cell>
          <cell r="C2542" t="str">
            <v>نسيم</v>
          </cell>
          <cell r="D2542" t="str">
            <v>هدى</v>
          </cell>
          <cell r="E2542" t="str">
            <v>س2</v>
          </cell>
        </row>
        <row r="2543">
          <cell r="A2543">
            <v>214512</v>
          </cell>
          <cell r="B2543" t="str">
            <v>هبه عساف</v>
          </cell>
          <cell r="C2543" t="str">
            <v>شعبان</v>
          </cell>
          <cell r="D2543" t="str">
            <v>بشيره</v>
          </cell>
          <cell r="E2543" t="str">
            <v>س2</v>
          </cell>
        </row>
        <row r="2544">
          <cell r="A2544">
            <v>214513</v>
          </cell>
          <cell r="B2544" t="str">
            <v>هبه فرحات</v>
          </cell>
          <cell r="C2544" t="str">
            <v>ابراهيم</v>
          </cell>
          <cell r="D2544" t="str">
            <v>سحر</v>
          </cell>
          <cell r="E2544" t="str">
            <v>س3</v>
          </cell>
        </row>
        <row r="2545">
          <cell r="A2545">
            <v>214514</v>
          </cell>
          <cell r="B2545" t="str">
            <v>هبه فياض</v>
          </cell>
          <cell r="C2545" t="str">
            <v>ابراهيم</v>
          </cell>
          <cell r="D2545" t="str">
            <v>خديجه</v>
          </cell>
          <cell r="E2545" t="str">
            <v>س3</v>
          </cell>
        </row>
        <row r="2546">
          <cell r="A2546">
            <v>214518</v>
          </cell>
          <cell r="B2546" t="str">
            <v>هدى عواد</v>
          </cell>
          <cell r="C2546" t="str">
            <v>محمد</v>
          </cell>
          <cell r="D2546" t="str">
            <v>دعد</v>
          </cell>
          <cell r="E2546" t="str">
            <v>س2</v>
          </cell>
        </row>
        <row r="2547">
          <cell r="A2547">
            <v>214519</v>
          </cell>
          <cell r="B2547" t="str">
            <v>هدى قدوره</v>
          </cell>
          <cell r="C2547" t="str">
            <v>صالح</v>
          </cell>
          <cell r="D2547" t="str">
            <v>امينه</v>
          </cell>
          <cell r="E2547" t="str">
            <v>س3ح</v>
          </cell>
        </row>
        <row r="2548">
          <cell r="A2548">
            <v>214520</v>
          </cell>
          <cell r="B2548" t="str">
            <v>هديل الشناعه</v>
          </cell>
          <cell r="C2548" t="str">
            <v>فايز</v>
          </cell>
          <cell r="D2548" t="str">
            <v>يسرى</v>
          </cell>
          <cell r="E2548" t="str">
            <v>س2</v>
          </cell>
        </row>
        <row r="2549">
          <cell r="A2549">
            <v>214521</v>
          </cell>
          <cell r="B2549" t="str">
            <v>هديل الشوفي</v>
          </cell>
          <cell r="C2549" t="str">
            <v>بسام</v>
          </cell>
          <cell r="D2549" t="str">
            <v>انتصار</v>
          </cell>
          <cell r="E2549" t="str">
            <v>س4</v>
          </cell>
        </row>
        <row r="2550">
          <cell r="A2550">
            <v>214522</v>
          </cell>
          <cell r="B2550" t="str">
            <v>هديل الصباغ</v>
          </cell>
          <cell r="C2550" t="str">
            <v>رفيق</v>
          </cell>
          <cell r="D2550" t="str">
            <v>ناديا</v>
          </cell>
          <cell r="E2550" t="str">
            <v>س3ح</v>
          </cell>
        </row>
        <row r="2551">
          <cell r="A2551">
            <v>214523</v>
          </cell>
          <cell r="B2551" t="str">
            <v>هديل الصفدي</v>
          </cell>
          <cell r="C2551" t="str">
            <v>محمود</v>
          </cell>
          <cell r="D2551" t="str">
            <v>نوال</v>
          </cell>
          <cell r="E2551" t="str">
            <v>س1</v>
          </cell>
        </row>
        <row r="2552">
          <cell r="A2552">
            <v>214524</v>
          </cell>
          <cell r="B2552" t="str">
            <v>هديل النمر</v>
          </cell>
          <cell r="C2552" t="str">
            <v>ايمن</v>
          </cell>
          <cell r="D2552" t="str">
            <v>شلبيه</v>
          </cell>
          <cell r="E2552" t="str">
            <v>س3</v>
          </cell>
        </row>
        <row r="2553">
          <cell r="A2553">
            <v>214525</v>
          </cell>
          <cell r="B2553" t="str">
            <v>هديل بيطار</v>
          </cell>
          <cell r="C2553" t="str">
            <v>سليمان</v>
          </cell>
          <cell r="D2553" t="str">
            <v>ابتسام</v>
          </cell>
          <cell r="E2553" t="str">
            <v>س3</v>
          </cell>
        </row>
        <row r="2554">
          <cell r="A2554">
            <v>214526</v>
          </cell>
          <cell r="B2554" t="str">
            <v>هديل حسام الدين</v>
          </cell>
          <cell r="C2554" t="str">
            <v>بسام</v>
          </cell>
          <cell r="D2554" t="str">
            <v>سفيره</v>
          </cell>
          <cell r="E2554" t="str">
            <v>س1</v>
          </cell>
        </row>
        <row r="2555">
          <cell r="A2555">
            <v>214527</v>
          </cell>
          <cell r="B2555" t="str">
            <v>هديل رضا</v>
          </cell>
          <cell r="C2555" t="str">
            <v>يحيى</v>
          </cell>
          <cell r="D2555" t="str">
            <v>سمر</v>
          </cell>
          <cell r="E2555" t="str">
            <v>س2</v>
          </cell>
        </row>
        <row r="2556">
          <cell r="A2556">
            <v>214530</v>
          </cell>
          <cell r="B2556" t="str">
            <v>هدينه افطاس</v>
          </cell>
          <cell r="C2556" t="str">
            <v>محمد</v>
          </cell>
          <cell r="D2556" t="str">
            <v>كناز</v>
          </cell>
          <cell r="E2556" t="str">
            <v>س2</v>
          </cell>
        </row>
        <row r="2557">
          <cell r="A2557">
            <v>214531</v>
          </cell>
          <cell r="B2557" t="str">
            <v>هديه عامر</v>
          </cell>
          <cell r="C2557" t="str">
            <v>ناصر</v>
          </cell>
          <cell r="D2557" t="str">
            <v>فاتن</v>
          </cell>
          <cell r="E2557" t="str">
            <v>س3</v>
          </cell>
        </row>
        <row r="2558">
          <cell r="A2558">
            <v>214534</v>
          </cell>
          <cell r="B2558" t="str">
            <v>هلا سعد الدين</v>
          </cell>
          <cell r="C2558" t="str">
            <v>علي</v>
          </cell>
          <cell r="D2558" t="str">
            <v>فاتن</v>
          </cell>
          <cell r="E2558" t="str">
            <v>س2</v>
          </cell>
        </row>
        <row r="2559">
          <cell r="A2559">
            <v>214535</v>
          </cell>
          <cell r="B2559" t="str">
            <v>هلا عيسى</v>
          </cell>
          <cell r="C2559" t="str">
            <v>ايمن</v>
          </cell>
          <cell r="D2559" t="str">
            <v>رحاب</v>
          </cell>
          <cell r="E2559" t="str">
            <v>س3</v>
          </cell>
        </row>
        <row r="2560">
          <cell r="A2560">
            <v>214537</v>
          </cell>
          <cell r="B2560" t="str">
            <v>همام علي</v>
          </cell>
          <cell r="C2560" t="str">
            <v>غياث</v>
          </cell>
          <cell r="D2560" t="str">
            <v>شاديه</v>
          </cell>
          <cell r="E2560" t="str">
            <v>س2</v>
          </cell>
        </row>
        <row r="2561">
          <cell r="A2561">
            <v>214539</v>
          </cell>
          <cell r="B2561" t="str">
            <v>هناء المحمد</v>
          </cell>
          <cell r="C2561" t="str">
            <v>محمد</v>
          </cell>
          <cell r="D2561" t="str">
            <v>روزه</v>
          </cell>
          <cell r="E2561" t="str">
            <v>س1</v>
          </cell>
        </row>
        <row r="2562">
          <cell r="A2562">
            <v>214540</v>
          </cell>
          <cell r="B2562" t="str">
            <v>هناء صالح</v>
          </cell>
          <cell r="C2562" t="str">
            <v>علي</v>
          </cell>
          <cell r="D2562" t="str">
            <v>صبحيه</v>
          </cell>
          <cell r="E2562" t="str">
            <v>س1</v>
          </cell>
        </row>
        <row r="2563">
          <cell r="A2563">
            <v>214542</v>
          </cell>
          <cell r="B2563" t="str">
            <v>هناء ناصر</v>
          </cell>
          <cell r="C2563" t="str">
            <v>محسن</v>
          </cell>
          <cell r="D2563" t="str">
            <v>املي</v>
          </cell>
          <cell r="E2563" t="str">
            <v>س3ح</v>
          </cell>
        </row>
        <row r="2564">
          <cell r="A2564">
            <v>214543</v>
          </cell>
          <cell r="B2564" t="str">
            <v>هناء يوسف</v>
          </cell>
          <cell r="C2564" t="str">
            <v>علي</v>
          </cell>
          <cell r="D2564" t="str">
            <v>ريمه</v>
          </cell>
          <cell r="E2564" t="str">
            <v>س1</v>
          </cell>
        </row>
        <row r="2565">
          <cell r="A2565">
            <v>214545</v>
          </cell>
          <cell r="B2565" t="str">
            <v>هنادي المحاميد</v>
          </cell>
          <cell r="C2565" t="str">
            <v>محمود</v>
          </cell>
          <cell r="D2565" t="str">
            <v>سميره</v>
          </cell>
          <cell r="E2565" t="str">
            <v>س2</v>
          </cell>
        </row>
        <row r="2566">
          <cell r="A2566">
            <v>214548</v>
          </cell>
          <cell r="B2566" t="str">
            <v>هيا الشريف</v>
          </cell>
          <cell r="C2566" t="str">
            <v>محمد مروان</v>
          </cell>
          <cell r="D2566" t="str">
            <v>هناده</v>
          </cell>
          <cell r="E2566" t="str">
            <v>س2</v>
          </cell>
        </row>
        <row r="2567">
          <cell r="A2567">
            <v>214550</v>
          </cell>
          <cell r="B2567" t="str">
            <v>هيا بيطار</v>
          </cell>
          <cell r="C2567" t="str">
            <v>صفوان</v>
          </cell>
          <cell r="D2567" t="str">
            <v>خزامه</v>
          </cell>
          <cell r="E2567" t="str">
            <v>س1</v>
          </cell>
        </row>
        <row r="2568">
          <cell r="A2568">
            <v>214552</v>
          </cell>
          <cell r="B2568" t="str">
            <v>هيا خليل</v>
          </cell>
          <cell r="C2568" t="str">
            <v>جمال</v>
          </cell>
          <cell r="D2568" t="str">
            <v>زهريه</v>
          </cell>
          <cell r="E2568" t="str">
            <v>س3</v>
          </cell>
        </row>
        <row r="2569">
          <cell r="A2569">
            <v>214553</v>
          </cell>
          <cell r="B2569" t="str">
            <v>هبا عيسى</v>
          </cell>
          <cell r="C2569" t="str">
            <v>نورس</v>
          </cell>
          <cell r="D2569" t="str">
            <v>مونا</v>
          </cell>
          <cell r="E2569" t="str">
            <v>س4ح</v>
          </cell>
        </row>
        <row r="2570">
          <cell r="A2570">
            <v>214554</v>
          </cell>
          <cell r="B2570" t="str">
            <v>هيام الاغا</v>
          </cell>
          <cell r="C2570" t="str">
            <v>جهاد</v>
          </cell>
          <cell r="D2570" t="str">
            <v>ماجده</v>
          </cell>
          <cell r="E2570" t="str">
            <v>س1</v>
          </cell>
        </row>
        <row r="2571">
          <cell r="A2571">
            <v>214555</v>
          </cell>
          <cell r="B2571" t="str">
            <v>هيفاء الداري</v>
          </cell>
          <cell r="C2571" t="str">
            <v>مستو</v>
          </cell>
          <cell r="D2571" t="str">
            <v>مريم</v>
          </cell>
          <cell r="E2571" t="str">
            <v>س2</v>
          </cell>
        </row>
        <row r="2572">
          <cell r="A2572">
            <v>214557</v>
          </cell>
          <cell r="B2572" t="str">
            <v>هيلين الشوفي</v>
          </cell>
          <cell r="C2572" t="str">
            <v>فؤاد</v>
          </cell>
          <cell r="D2572" t="str">
            <v>بهيره</v>
          </cell>
          <cell r="E2572" t="str">
            <v>س1</v>
          </cell>
        </row>
        <row r="2573">
          <cell r="A2573">
            <v>214558</v>
          </cell>
          <cell r="B2573" t="str">
            <v>وئام عرموش</v>
          </cell>
          <cell r="C2573" t="str">
            <v>خالد</v>
          </cell>
          <cell r="D2573" t="str">
            <v>خالد</v>
          </cell>
          <cell r="E2573" t="str">
            <v>س4ح</v>
          </cell>
        </row>
        <row r="2574">
          <cell r="A2574">
            <v>214559</v>
          </cell>
          <cell r="B2574" t="str">
            <v>وئام عروق</v>
          </cell>
          <cell r="C2574" t="str">
            <v>محمد خير</v>
          </cell>
          <cell r="D2574" t="str">
            <v>نجاح</v>
          </cell>
          <cell r="E2574" t="str">
            <v>س4</v>
          </cell>
        </row>
        <row r="2575">
          <cell r="A2575">
            <v>214560</v>
          </cell>
          <cell r="B2575" t="str">
            <v>وائل تدمري</v>
          </cell>
          <cell r="C2575" t="str">
            <v>جمال</v>
          </cell>
          <cell r="D2575" t="str">
            <v>سوسن</v>
          </cell>
          <cell r="E2575" t="str">
            <v>س3</v>
          </cell>
        </row>
        <row r="2576">
          <cell r="A2576">
            <v>214562</v>
          </cell>
          <cell r="B2576" t="str">
            <v>وديع الكندرجي</v>
          </cell>
          <cell r="C2576" t="str">
            <v>غسان</v>
          </cell>
          <cell r="D2576" t="str">
            <v>سمر</v>
          </cell>
          <cell r="E2576" t="str">
            <v>س2</v>
          </cell>
        </row>
        <row r="2577">
          <cell r="A2577">
            <v>214563</v>
          </cell>
          <cell r="B2577" t="str">
            <v>وسام المهايني</v>
          </cell>
          <cell r="C2577" t="str">
            <v>محمدغياث</v>
          </cell>
          <cell r="D2577" t="str">
            <v>خلود</v>
          </cell>
          <cell r="E2577" t="str">
            <v>س3</v>
          </cell>
        </row>
        <row r="2578">
          <cell r="A2578">
            <v>214565</v>
          </cell>
          <cell r="B2578" t="str">
            <v>وسام شحاده</v>
          </cell>
          <cell r="C2578" t="str">
            <v>توفيق</v>
          </cell>
          <cell r="D2578" t="str">
            <v>عزيزه</v>
          </cell>
          <cell r="E2578" t="str">
            <v>س4</v>
          </cell>
        </row>
        <row r="2579">
          <cell r="A2579">
            <v>214566</v>
          </cell>
          <cell r="B2579" t="str">
            <v>وسام شنار</v>
          </cell>
          <cell r="C2579" t="str">
            <v>غسان</v>
          </cell>
          <cell r="D2579" t="str">
            <v>منى</v>
          </cell>
          <cell r="E2579" t="str">
            <v>س3</v>
          </cell>
        </row>
        <row r="2580">
          <cell r="A2580">
            <v>214568</v>
          </cell>
          <cell r="B2580" t="str">
            <v>وسام محمد</v>
          </cell>
          <cell r="C2580" t="str">
            <v>حسين</v>
          </cell>
          <cell r="D2580" t="str">
            <v>حمده</v>
          </cell>
          <cell r="E2580" t="str">
            <v>س1</v>
          </cell>
        </row>
        <row r="2581">
          <cell r="A2581">
            <v>214569</v>
          </cell>
          <cell r="B2581" t="str">
            <v>وسام مدغمش</v>
          </cell>
          <cell r="C2581" t="str">
            <v>عبد اللطيف</v>
          </cell>
          <cell r="D2581" t="str">
            <v>ازدهار</v>
          </cell>
          <cell r="E2581" t="str">
            <v>س2</v>
          </cell>
        </row>
        <row r="2582">
          <cell r="A2582">
            <v>214570</v>
          </cell>
          <cell r="B2582" t="str">
            <v>وسام مزهر</v>
          </cell>
          <cell r="C2582" t="str">
            <v>عاطف</v>
          </cell>
          <cell r="D2582" t="str">
            <v>منيره</v>
          </cell>
          <cell r="E2582" t="str">
            <v>س1</v>
          </cell>
        </row>
        <row r="2583">
          <cell r="A2583">
            <v>214571</v>
          </cell>
          <cell r="B2583" t="str">
            <v>وصال علي موسى</v>
          </cell>
          <cell r="C2583" t="str">
            <v>محمود</v>
          </cell>
          <cell r="D2583" t="str">
            <v>انتصار</v>
          </cell>
          <cell r="E2583" t="str">
            <v>س3</v>
          </cell>
        </row>
        <row r="2584">
          <cell r="A2584">
            <v>214576</v>
          </cell>
          <cell r="B2584" t="str">
            <v>ولاء اسكافي</v>
          </cell>
          <cell r="C2584" t="str">
            <v>غسان</v>
          </cell>
          <cell r="D2584" t="str">
            <v>علا</v>
          </cell>
          <cell r="E2584" t="str">
            <v>س3</v>
          </cell>
        </row>
        <row r="2585">
          <cell r="A2585">
            <v>214577</v>
          </cell>
          <cell r="B2585" t="str">
            <v>ولاء الفهد</v>
          </cell>
          <cell r="C2585" t="str">
            <v>محمد سمير</v>
          </cell>
          <cell r="D2585" t="str">
            <v>رغداء</v>
          </cell>
          <cell r="E2585" t="str">
            <v>س3</v>
          </cell>
        </row>
        <row r="2586">
          <cell r="A2586">
            <v>214578</v>
          </cell>
          <cell r="B2586" t="str">
            <v>ولاء تلاج</v>
          </cell>
          <cell r="C2586" t="str">
            <v>سامي</v>
          </cell>
          <cell r="D2586" t="str">
            <v>بثينه</v>
          </cell>
          <cell r="E2586" t="str">
            <v>س1</v>
          </cell>
        </row>
        <row r="2587">
          <cell r="A2587">
            <v>214579</v>
          </cell>
          <cell r="B2587" t="str">
            <v>ولاء خذها</v>
          </cell>
          <cell r="C2587" t="str">
            <v>مصطفى</v>
          </cell>
          <cell r="D2587" t="str">
            <v>الاء الحموي</v>
          </cell>
          <cell r="E2587" t="str">
            <v>س1</v>
          </cell>
        </row>
        <row r="2588">
          <cell r="A2588">
            <v>214581</v>
          </cell>
          <cell r="B2588" t="str">
            <v>ولاء زين الدين</v>
          </cell>
          <cell r="C2588" t="str">
            <v>جمال</v>
          </cell>
          <cell r="D2588" t="str">
            <v>نهاد</v>
          </cell>
          <cell r="E2588" t="str">
            <v>س3</v>
          </cell>
        </row>
        <row r="2589">
          <cell r="A2589">
            <v>214584</v>
          </cell>
          <cell r="B2589" t="str">
            <v>ولاء صالح</v>
          </cell>
          <cell r="C2589" t="str">
            <v>خضر</v>
          </cell>
          <cell r="D2589" t="str">
            <v>هناء</v>
          </cell>
          <cell r="E2589" t="str">
            <v>س4</v>
          </cell>
        </row>
        <row r="2590">
          <cell r="A2590">
            <v>214585</v>
          </cell>
          <cell r="B2590" t="str">
            <v>ولاء محفوض</v>
          </cell>
          <cell r="C2590" t="str">
            <v>بهجت</v>
          </cell>
          <cell r="D2590" t="str">
            <v>كبرياء</v>
          </cell>
          <cell r="E2590" t="str">
            <v>س2</v>
          </cell>
        </row>
        <row r="2591">
          <cell r="A2591">
            <v>214586</v>
          </cell>
          <cell r="B2591" t="str">
            <v>ولاء هواري</v>
          </cell>
          <cell r="C2591" t="str">
            <v>عبد الغني</v>
          </cell>
          <cell r="D2591" t="str">
            <v>فاديا</v>
          </cell>
          <cell r="E2591" t="str">
            <v>س2</v>
          </cell>
        </row>
        <row r="2592">
          <cell r="A2592">
            <v>214587</v>
          </cell>
          <cell r="B2592" t="str">
            <v>ولاء وهبي المحروس</v>
          </cell>
          <cell r="C2592" t="str">
            <v>محمد صياح</v>
          </cell>
          <cell r="D2592" t="str">
            <v>روضه</v>
          </cell>
          <cell r="E2592" t="str">
            <v>س2</v>
          </cell>
        </row>
        <row r="2593">
          <cell r="A2593">
            <v>214588</v>
          </cell>
          <cell r="B2593" t="str">
            <v>وليد حيبا</v>
          </cell>
          <cell r="C2593" t="str">
            <v>بسام</v>
          </cell>
          <cell r="D2593" t="str">
            <v>ناهد</v>
          </cell>
          <cell r="E2593" t="str">
            <v>س3ح</v>
          </cell>
        </row>
        <row r="2594">
          <cell r="A2594">
            <v>214589</v>
          </cell>
          <cell r="B2594" t="str">
            <v>وليد عرابي</v>
          </cell>
          <cell r="C2594" t="str">
            <v>خالد</v>
          </cell>
          <cell r="D2594" t="str">
            <v>هيفاء</v>
          </cell>
          <cell r="E2594" t="str">
            <v>س1</v>
          </cell>
        </row>
        <row r="2595">
          <cell r="A2595">
            <v>214590</v>
          </cell>
          <cell r="B2595" t="str">
            <v>وهاج النجم عزام</v>
          </cell>
          <cell r="C2595" t="str">
            <v>رفعت</v>
          </cell>
          <cell r="D2595" t="str">
            <v>كامله</v>
          </cell>
          <cell r="E2595" t="str">
            <v>س1</v>
          </cell>
        </row>
        <row r="2596">
          <cell r="A2596">
            <v>214592</v>
          </cell>
          <cell r="B2596" t="str">
            <v>يارا احمد</v>
          </cell>
          <cell r="C2596" t="str">
            <v>امين</v>
          </cell>
          <cell r="D2596" t="str">
            <v>هيام</v>
          </cell>
          <cell r="E2596" t="str">
            <v>س1</v>
          </cell>
        </row>
        <row r="2597">
          <cell r="A2597">
            <v>214593</v>
          </cell>
          <cell r="B2597" t="str">
            <v>يارا الحلبي</v>
          </cell>
          <cell r="C2597" t="str">
            <v>مروان</v>
          </cell>
          <cell r="D2597" t="str">
            <v>راميا</v>
          </cell>
          <cell r="E2597" t="str">
            <v>س3ح</v>
          </cell>
        </row>
        <row r="2598">
          <cell r="A2598">
            <v>214594</v>
          </cell>
          <cell r="B2598" t="str">
            <v>يارا الزغتيتي</v>
          </cell>
          <cell r="C2598" t="str">
            <v>جواد</v>
          </cell>
          <cell r="D2598" t="str">
            <v>راغده</v>
          </cell>
          <cell r="E2598" t="str">
            <v>س3ح</v>
          </cell>
        </row>
        <row r="2599">
          <cell r="A2599">
            <v>214595</v>
          </cell>
          <cell r="B2599" t="str">
            <v>يارا الساحلي</v>
          </cell>
          <cell r="C2599" t="str">
            <v>سمير</v>
          </cell>
          <cell r="D2599" t="str">
            <v>ريمه</v>
          </cell>
          <cell r="E2599" t="str">
            <v>س1</v>
          </cell>
        </row>
        <row r="2600">
          <cell r="A2600">
            <v>214596</v>
          </cell>
          <cell r="B2600" t="str">
            <v>يارا القسطنطيني</v>
          </cell>
          <cell r="C2600" t="str">
            <v>محمد بسام</v>
          </cell>
          <cell r="D2600" t="str">
            <v>ندى</v>
          </cell>
          <cell r="E2600" t="str">
            <v>س2</v>
          </cell>
        </row>
        <row r="2601">
          <cell r="A2601">
            <v>214597</v>
          </cell>
          <cell r="B2601" t="str">
            <v>يارا حسن</v>
          </cell>
          <cell r="C2601" t="str">
            <v>عمر</v>
          </cell>
          <cell r="D2601" t="str">
            <v>زبيده</v>
          </cell>
          <cell r="E2601" t="str">
            <v>س2</v>
          </cell>
        </row>
        <row r="2602">
          <cell r="A2602">
            <v>214598</v>
          </cell>
          <cell r="B2602" t="str">
            <v>يارا حموده</v>
          </cell>
          <cell r="C2602" t="str">
            <v>مخلص</v>
          </cell>
          <cell r="D2602" t="str">
            <v>لينا</v>
          </cell>
          <cell r="E2602" t="str">
            <v>س1</v>
          </cell>
        </row>
        <row r="2603">
          <cell r="A2603">
            <v>214599</v>
          </cell>
          <cell r="B2603" t="str">
            <v>يارا زين الدين</v>
          </cell>
          <cell r="C2603" t="str">
            <v>حسان</v>
          </cell>
          <cell r="D2603" t="str">
            <v>رحاب</v>
          </cell>
          <cell r="E2603" t="str">
            <v>س2</v>
          </cell>
        </row>
        <row r="2604">
          <cell r="A2604">
            <v>214600</v>
          </cell>
          <cell r="B2604" t="str">
            <v>يارا شلدح</v>
          </cell>
          <cell r="C2604" t="str">
            <v>بسام</v>
          </cell>
          <cell r="D2604" t="str">
            <v>سوسن</v>
          </cell>
          <cell r="E2604" t="str">
            <v>س2</v>
          </cell>
        </row>
        <row r="2605">
          <cell r="A2605">
            <v>214601</v>
          </cell>
          <cell r="B2605" t="str">
            <v>يارا محمد</v>
          </cell>
          <cell r="C2605" t="str">
            <v>علي</v>
          </cell>
          <cell r="D2605" t="str">
            <v>امينه</v>
          </cell>
          <cell r="E2605" t="str">
            <v>س1</v>
          </cell>
        </row>
        <row r="2606">
          <cell r="A2606">
            <v>214602</v>
          </cell>
          <cell r="B2606" t="str">
            <v>يارا مصطفى</v>
          </cell>
          <cell r="C2606" t="str">
            <v>نبهان</v>
          </cell>
          <cell r="D2606" t="str">
            <v>هيام</v>
          </cell>
          <cell r="E2606" t="str">
            <v>س2</v>
          </cell>
        </row>
        <row r="2607">
          <cell r="A2607">
            <v>214604</v>
          </cell>
          <cell r="B2607" t="str">
            <v>يارا نعوس</v>
          </cell>
          <cell r="C2607" t="str">
            <v>محمد</v>
          </cell>
          <cell r="D2607" t="str">
            <v>امل</v>
          </cell>
          <cell r="E2607" t="str">
            <v>س1</v>
          </cell>
        </row>
        <row r="2608">
          <cell r="A2608">
            <v>214605</v>
          </cell>
          <cell r="B2608" t="str">
            <v>ياره خضير</v>
          </cell>
          <cell r="C2608" t="str">
            <v>سليمان</v>
          </cell>
          <cell r="D2608" t="str">
            <v>نجاح</v>
          </cell>
          <cell r="E2608" t="str">
            <v>س1</v>
          </cell>
        </row>
        <row r="2609">
          <cell r="A2609">
            <v>214606</v>
          </cell>
          <cell r="B2609" t="str">
            <v>ياسر دياب</v>
          </cell>
          <cell r="C2609" t="str">
            <v>عمار</v>
          </cell>
          <cell r="D2609" t="str">
            <v>نجوى</v>
          </cell>
          <cell r="E2609" t="str">
            <v>س2</v>
          </cell>
        </row>
        <row r="2610">
          <cell r="A2610">
            <v>214608</v>
          </cell>
          <cell r="B2610" t="str">
            <v>ياسمين الجاجه</v>
          </cell>
          <cell r="C2610" t="str">
            <v>باسم</v>
          </cell>
          <cell r="D2610" t="str">
            <v>منى</v>
          </cell>
          <cell r="E2610" t="str">
            <v>س1</v>
          </cell>
        </row>
        <row r="2611">
          <cell r="A2611">
            <v>214610</v>
          </cell>
          <cell r="B2611" t="str">
            <v>ياسمين بدوي</v>
          </cell>
          <cell r="C2611" t="str">
            <v>حمود</v>
          </cell>
          <cell r="D2611" t="str">
            <v>ناديا</v>
          </cell>
          <cell r="E2611" t="str">
            <v>س2</v>
          </cell>
        </row>
        <row r="2612">
          <cell r="A2612">
            <v>214614</v>
          </cell>
          <cell r="B2612" t="str">
            <v>يامن الميداني</v>
          </cell>
          <cell r="C2612" t="str">
            <v>مؤيد</v>
          </cell>
          <cell r="D2612" t="str">
            <v>عبير</v>
          </cell>
          <cell r="E2612" t="str">
            <v>س3</v>
          </cell>
        </row>
        <row r="2613">
          <cell r="A2613">
            <v>214616</v>
          </cell>
          <cell r="B2613" t="str">
            <v>يامن حسن</v>
          </cell>
          <cell r="C2613" t="str">
            <v>نبيل</v>
          </cell>
          <cell r="D2613" t="str">
            <v>هيام</v>
          </cell>
          <cell r="E2613" t="str">
            <v>س1</v>
          </cell>
        </row>
        <row r="2614">
          <cell r="A2614">
            <v>214617</v>
          </cell>
          <cell r="B2614" t="str">
            <v>يحيى الكردي</v>
          </cell>
          <cell r="C2614" t="str">
            <v>نبيل</v>
          </cell>
          <cell r="D2614" t="str">
            <v>سميره</v>
          </cell>
          <cell r="E2614" t="str">
            <v>س2</v>
          </cell>
        </row>
        <row r="2615">
          <cell r="A2615">
            <v>214618</v>
          </cell>
          <cell r="B2615" t="str">
            <v>يزن الحسين</v>
          </cell>
          <cell r="C2615" t="str">
            <v>دهام</v>
          </cell>
          <cell r="D2615" t="str">
            <v>دلال</v>
          </cell>
          <cell r="E2615" t="str">
            <v>س1</v>
          </cell>
        </row>
        <row r="2616">
          <cell r="A2616">
            <v>214619</v>
          </cell>
          <cell r="B2616" t="str">
            <v>يزن خضور</v>
          </cell>
          <cell r="C2616" t="str">
            <v>نبيه</v>
          </cell>
          <cell r="D2616" t="str">
            <v>ساميه</v>
          </cell>
          <cell r="E2616" t="str">
            <v>س3</v>
          </cell>
        </row>
        <row r="2617">
          <cell r="A2617">
            <v>214620</v>
          </cell>
          <cell r="B2617" t="str">
            <v>يزن عبد لكي</v>
          </cell>
          <cell r="C2617" t="str">
            <v>فريد</v>
          </cell>
          <cell r="D2617" t="str">
            <v>الهام</v>
          </cell>
          <cell r="E2617" t="str">
            <v>س3</v>
          </cell>
        </row>
        <row r="2618">
          <cell r="A2618">
            <v>214621</v>
          </cell>
          <cell r="B2618" t="str">
            <v>يزن عثمان</v>
          </cell>
          <cell r="C2618" t="str">
            <v>مهند</v>
          </cell>
          <cell r="D2618" t="str">
            <v>لما</v>
          </cell>
          <cell r="E2618" t="str">
            <v>س2</v>
          </cell>
        </row>
        <row r="2619">
          <cell r="A2619">
            <v>214622</v>
          </cell>
          <cell r="B2619" t="str">
            <v>يزن معلا</v>
          </cell>
          <cell r="C2619" t="str">
            <v>شوكت</v>
          </cell>
          <cell r="D2619" t="str">
            <v>حنان</v>
          </cell>
          <cell r="E2619" t="str">
            <v>س1</v>
          </cell>
        </row>
        <row r="2620">
          <cell r="A2620">
            <v>214623</v>
          </cell>
          <cell r="B2620" t="str">
            <v>يزن يوسف</v>
          </cell>
          <cell r="C2620" t="str">
            <v>زين العابدين</v>
          </cell>
          <cell r="D2620" t="str">
            <v>مها</v>
          </cell>
          <cell r="E2620" t="str">
            <v>س2</v>
          </cell>
        </row>
        <row r="2621">
          <cell r="A2621">
            <v>214626</v>
          </cell>
          <cell r="B2621" t="str">
            <v>يعرب ابو فخر</v>
          </cell>
          <cell r="C2621" t="str">
            <v>ناجي</v>
          </cell>
          <cell r="D2621" t="str">
            <v>سناء</v>
          </cell>
          <cell r="E2621" t="str">
            <v>س2</v>
          </cell>
        </row>
        <row r="2622">
          <cell r="A2622">
            <v>214627</v>
          </cell>
          <cell r="B2622" t="str">
            <v>يمان الحاج حسين</v>
          </cell>
          <cell r="C2622" t="str">
            <v>عصام</v>
          </cell>
          <cell r="D2622" t="str">
            <v>هدى</v>
          </cell>
          <cell r="E2622" t="str">
            <v>س3</v>
          </cell>
        </row>
        <row r="2623">
          <cell r="A2623">
            <v>214628</v>
          </cell>
          <cell r="B2623" t="str">
            <v>يمنى خادم السروجي</v>
          </cell>
          <cell r="C2623" t="str">
            <v>محمد هشام</v>
          </cell>
          <cell r="D2623" t="str">
            <v>ميسون</v>
          </cell>
          <cell r="E2623" t="str">
            <v>س4</v>
          </cell>
        </row>
        <row r="2624">
          <cell r="A2624">
            <v>214630</v>
          </cell>
          <cell r="B2624" t="str">
            <v>يوسف نكد</v>
          </cell>
          <cell r="C2624" t="str">
            <v>يحيى</v>
          </cell>
          <cell r="D2624" t="str">
            <v>نسيم</v>
          </cell>
          <cell r="E2624" t="str">
            <v>س1</v>
          </cell>
        </row>
        <row r="2625">
          <cell r="A2625">
            <v>214633</v>
          </cell>
          <cell r="B2625" t="str">
            <v>ايهاب علي</v>
          </cell>
          <cell r="C2625" t="str">
            <v>كامل</v>
          </cell>
          <cell r="D2625" t="str">
            <v>وفاء</v>
          </cell>
          <cell r="E2625" t="str">
            <v>س3</v>
          </cell>
        </row>
        <row r="2626">
          <cell r="A2626">
            <v>214634</v>
          </cell>
          <cell r="B2626" t="str">
            <v>يمامه دالاتي</v>
          </cell>
          <cell r="C2626" t="str">
            <v>خلدون</v>
          </cell>
          <cell r="D2626" t="str">
            <v>دعد</v>
          </cell>
          <cell r="E2626" t="str">
            <v>س3</v>
          </cell>
        </row>
        <row r="2627">
          <cell r="A2627">
            <v>214636</v>
          </cell>
          <cell r="B2627" t="str">
            <v>سلام عز الدين</v>
          </cell>
          <cell r="C2627" t="str">
            <v>فوزي</v>
          </cell>
          <cell r="D2627" t="str">
            <v>الهام</v>
          </cell>
          <cell r="E2627" t="str">
            <v>س2</v>
          </cell>
        </row>
        <row r="2628">
          <cell r="A2628">
            <v>214637</v>
          </cell>
          <cell r="B2628" t="str">
            <v>ايه ابو شاهين</v>
          </cell>
          <cell r="C2628" t="str">
            <v>عمران</v>
          </cell>
          <cell r="D2628" t="str">
            <v>ربى</v>
          </cell>
          <cell r="E2628" t="str">
            <v>س3ح</v>
          </cell>
        </row>
        <row r="2629">
          <cell r="A2629">
            <v>214638</v>
          </cell>
          <cell r="B2629" t="str">
            <v>لين البحري</v>
          </cell>
          <cell r="C2629" t="str">
            <v>انطون</v>
          </cell>
          <cell r="D2629" t="str">
            <v>كارولين</v>
          </cell>
          <cell r="E2629" t="str">
            <v>س1</v>
          </cell>
        </row>
        <row r="2630">
          <cell r="A2630">
            <v>214639</v>
          </cell>
          <cell r="B2630" t="str">
            <v>محمد العلوان</v>
          </cell>
          <cell r="C2630" t="str">
            <v>يوسف</v>
          </cell>
          <cell r="D2630" t="str">
            <v>فاطمه</v>
          </cell>
          <cell r="E2630" t="str">
            <v>س3</v>
          </cell>
        </row>
        <row r="2631">
          <cell r="A2631">
            <v>214640</v>
          </cell>
          <cell r="B2631" t="str">
            <v>عائشه الزعبي</v>
          </cell>
          <cell r="C2631" t="str">
            <v>خالد</v>
          </cell>
          <cell r="D2631" t="str">
            <v>زينه</v>
          </cell>
          <cell r="E2631" t="str">
            <v>س3</v>
          </cell>
        </row>
        <row r="2632">
          <cell r="A2632">
            <v>214644</v>
          </cell>
          <cell r="B2632" t="str">
            <v>انس عليان تبلو</v>
          </cell>
          <cell r="C2632" t="str">
            <v>ايمن</v>
          </cell>
          <cell r="D2632" t="str">
            <v>سميره</v>
          </cell>
          <cell r="E2632" t="str">
            <v>س1</v>
          </cell>
        </row>
        <row r="2633">
          <cell r="A2633">
            <v>214646</v>
          </cell>
          <cell r="B2633" t="str">
            <v>مي زربا</v>
          </cell>
          <cell r="C2633" t="str">
            <v>محمد</v>
          </cell>
          <cell r="D2633" t="str">
            <v>شروف</v>
          </cell>
          <cell r="E2633" t="str">
            <v>س3</v>
          </cell>
        </row>
        <row r="2634">
          <cell r="A2634">
            <v>214647</v>
          </cell>
          <cell r="B2634" t="str">
            <v>مجد رنجوس</v>
          </cell>
          <cell r="C2634" t="str">
            <v>محمد</v>
          </cell>
          <cell r="D2634" t="str">
            <v>فاطمه</v>
          </cell>
          <cell r="E2634" t="str">
            <v>س2</v>
          </cell>
        </row>
        <row r="2635">
          <cell r="A2635">
            <v>214648</v>
          </cell>
          <cell r="B2635" t="str">
            <v>ابراهيم العسلي</v>
          </cell>
          <cell r="C2635" t="str">
            <v>عبده</v>
          </cell>
          <cell r="D2635" t="str">
            <v>سحر</v>
          </cell>
          <cell r="E2635" t="str">
            <v>س1</v>
          </cell>
        </row>
        <row r="2636">
          <cell r="A2636">
            <v>214649</v>
          </cell>
          <cell r="B2636" t="str">
            <v>ابراهيم اوهان</v>
          </cell>
          <cell r="C2636" t="str">
            <v>جوزيف</v>
          </cell>
          <cell r="D2636" t="str">
            <v>لودي</v>
          </cell>
          <cell r="E2636" t="str">
            <v>س1</v>
          </cell>
        </row>
        <row r="2637">
          <cell r="A2637">
            <v>214650</v>
          </cell>
          <cell r="B2637" t="str">
            <v>احلام العاسمي</v>
          </cell>
          <cell r="C2637" t="str">
            <v>محمد</v>
          </cell>
          <cell r="D2637" t="str">
            <v>زكيه</v>
          </cell>
          <cell r="E2637" t="str">
            <v>س2ح</v>
          </cell>
        </row>
        <row r="2638">
          <cell r="A2638">
            <v>214652</v>
          </cell>
          <cell r="B2638" t="str">
            <v>احمد اسد خباز</v>
          </cell>
          <cell r="C2638" t="str">
            <v>موفق</v>
          </cell>
          <cell r="D2638" t="str">
            <v>نسرين</v>
          </cell>
          <cell r="E2638" t="str">
            <v>س1</v>
          </cell>
        </row>
        <row r="2639">
          <cell r="A2639">
            <v>214653</v>
          </cell>
          <cell r="B2639" t="str">
            <v>احمد الاحمد</v>
          </cell>
          <cell r="C2639" t="str">
            <v>خلف</v>
          </cell>
          <cell r="D2639" t="str">
            <v>عنود</v>
          </cell>
          <cell r="E2639" t="str">
            <v>س1</v>
          </cell>
        </row>
        <row r="2640">
          <cell r="A2640">
            <v>214654</v>
          </cell>
          <cell r="B2640" t="str">
            <v>احمد الراوي</v>
          </cell>
          <cell r="C2640" t="str">
            <v>ابراهيم</v>
          </cell>
          <cell r="D2640" t="str">
            <v>ورده</v>
          </cell>
          <cell r="E2640" t="str">
            <v>س1</v>
          </cell>
        </row>
        <row r="2641">
          <cell r="A2641">
            <v>214655</v>
          </cell>
          <cell r="B2641" t="str">
            <v>احمد السح</v>
          </cell>
          <cell r="C2641" t="str">
            <v>محمد</v>
          </cell>
          <cell r="D2641" t="str">
            <v>لميه</v>
          </cell>
          <cell r="E2641" t="str">
            <v>س3</v>
          </cell>
        </row>
        <row r="2642">
          <cell r="A2642">
            <v>214656</v>
          </cell>
          <cell r="B2642" t="str">
            <v>احمد السيبراني</v>
          </cell>
          <cell r="C2642" t="str">
            <v>عفيف</v>
          </cell>
          <cell r="D2642" t="str">
            <v>امنه</v>
          </cell>
          <cell r="E2642" t="str">
            <v>س1</v>
          </cell>
        </row>
        <row r="2643">
          <cell r="A2643">
            <v>214657</v>
          </cell>
          <cell r="B2643" t="str">
            <v>احمد السيجمي الموصلي</v>
          </cell>
          <cell r="C2643" t="str">
            <v>محمد نبيل</v>
          </cell>
          <cell r="D2643" t="str">
            <v>سمر</v>
          </cell>
          <cell r="E2643" t="str">
            <v>س1</v>
          </cell>
        </row>
        <row r="2644">
          <cell r="A2644">
            <v>214658</v>
          </cell>
          <cell r="B2644" t="str">
            <v>احمد الشيخ سليمان</v>
          </cell>
          <cell r="C2644" t="str">
            <v>عبد الحميد</v>
          </cell>
          <cell r="D2644" t="str">
            <v>منى</v>
          </cell>
          <cell r="E2644" t="str">
            <v>س1</v>
          </cell>
        </row>
        <row r="2645">
          <cell r="A2645">
            <v>214659</v>
          </cell>
          <cell r="B2645" t="str">
            <v>احمد العلي</v>
          </cell>
          <cell r="C2645" t="str">
            <v>هيثم</v>
          </cell>
          <cell r="D2645" t="str">
            <v>محاسن</v>
          </cell>
          <cell r="E2645" t="str">
            <v>س1</v>
          </cell>
        </row>
        <row r="2646">
          <cell r="A2646">
            <v>214660</v>
          </cell>
          <cell r="B2646" t="str">
            <v>احمد اليمني</v>
          </cell>
          <cell r="C2646" t="str">
            <v>عماد</v>
          </cell>
          <cell r="D2646" t="str">
            <v>سعادت</v>
          </cell>
          <cell r="E2646" t="str">
            <v>س2</v>
          </cell>
        </row>
        <row r="2647">
          <cell r="A2647">
            <v>214661</v>
          </cell>
          <cell r="B2647" t="str">
            <v>احمد خاشوق</v>
          </cell>
          <cell r="C2647" t="str">
            <v>محمد نبيل</v>
          </cell>
          <cell r="D2647" t="str">
            <v>عبير</v>
          </cell>
          <cell r="E2647" t="str">
            <v>س3</v>
          </cell>
        </row>
        <row r="2648">
          <cell r="A2648">
            <v>214662</v>
          </cell>
          <cell r="B2648" t="str">
            <v>احمد زاهده</v>
          </cell>
          <cell r="C2648" t="str">
            <v>نواف</v>
          </cell>
          <cell r="D2648" t="str">
            <v>حفيظه</v>
          </cell>
          <cell r="E2648" t="str">
            <v>س1</v>
          </cell>
        </row>
        <row r="2649">
          <cell r="A2649">
            <v>214663</v>
          </cell>
          <cell r="B2649" t="str">
            <v>احمد زوكار</v>
          </cell>
          <cell r="C2649" t="str">
            <v>صالح</v>
          </cell>
          <cell r="D2649" t="str">
            <v>خوله</v>
          </cell>
          <cell r="E2649" t="str">
            <v>س1</v>
          </cell>
        </row>
        <row r="2650">
          <cell r="A2650">
            <v>214664</v>
          </cell>
          <cell r="B2650" t="str">
            <v>احمد صوران</v>
          </cell>
          <cell r="C2650" t="str">
            <v>نذير</v>
          </cell>
          <cell r="D2650" t="str">
            <v>جيهان</v>
          </cell>
          <cell r="E2650" t="str">
            <v>س1</v>
          </cell>
        </row>
        <row r="2651">
          <cell r="A2651">
            <v>214665</v>
          </cell>
          <cell r="B2651" t="str">
            <v>احمد عرابي</v>
          </cell>
          <cell r="C2651" t="str">
            <v>ياسر</v>
          </cell>
          <cell r="D2651" t="str">
            <v>ايمان</v>
          </cell>
          <cell r="E2651" t="str">
            <v>س1</v>
          </cell>
        </row>
        <row r="2652">
          <cell r="A2652">
            <v>214666</v>
          </cell>
          <cell r="B2652" t="str">
            <v>احمد عز الدين نعمان</v>
          </cell>
          <cell r="C2652" t="str">
            <v>علي</v>
          </cell>
          <cell r="D2652" t="str">
            <v>وضحه</v>
          </cell>
          <cell r="E2652" t="str">
            <v>س1</v>
          </cell>
        </row>
        <row r="2653">
          <cell r="A2653">
            <v>214667</v>
          </cell>
          <cell r="B2653" t="str">
            <v>احمد عمر</v>
          </cell>
          <cell r="C2653" t="str">
            <v>حسين</v>
          </cell>
          <cell r="D2653" t="str">
            <v>زكيه</v>
          </cell>
          <cell r="E2653" t="str">
            <v>س3</v>
          </cell>
        </row>
        <row r="2654">
          <cell r="A2654">
            <v>214668</v>
          </cell>
          <cell r="B2654" t="str">
            <v>احمد فاضل</v>
          </cell>
          <cell r="C2654" t="str">
            <v>محمد</v>
          </cell>
          <cell r="D2654" t="str">
            <v>لميس</v>
          </cell>
          <cell r="E2654" t="str">
            <v>س1</v>
          </cell>
        </row>
        <row r="2655">
          <cell r="A2655">
            <v>214669</v>
          </cell>
          <cell r="B2655" t="str">
            <v>احمد فحل</v>
          </cell>
          <cell r="C2655" t="str">
            <v>صالح</v>
          </cell>
          <cell r="D2655" t="str">
            <v>حليمه</v>
          </cell>
          <cell r="E2655" t="str">
            <v>س1</v>
          </cell>
        </row>
        <row r="2656">
          <cell r="A2656">
            <v>214670</v>
          </cell>
          <cell r="B2656" t="str">
            <v>احمد فياض</v>
          </cell>
          <cell r="C2656" t="str">
            <v>عبدالحليم</v>
          </cell>
          <cell r="D2656" t="str">
            <v>فطوم</v>
          </cell>
          <cell r="E2656" t="str">
            <v>س1</v>
          </cell>
        </row>
        <row r="2657">
          <cell r="A2657">
            <v>214671</v>
          </cell>
          <cell r="B2657" t="str">
            <v>اخلاص دعبول</v>
          </cell>
          <cell r="C2657" t="str">
            <v>محمد</v>
          </cell>
          <cell r="D2657" t="str">
            <v>مطيعه</v>
          </cell>
          <cell r="E2657" t="str">
            <v>س1</v>
          </cell>
        </row>
        <row r="2658">
          <cell r="A2658">
            <v>214672</v>
          </cell>
          <cell r="B2658" t="str">
            <v>ادلين خولي</v>
          </cell>
          <cell r="C2658" t="str">
            <v>ايمن</v>
          </cell>
          <cell r="D2658" t="str">
            <v>ماري</v>
          </cell>
          <cell r="E2658" t="str">
            <v>س1</v>
          </cell>
        </row>
        <row r="2659">
          <cell r="A2659">
            <v>214673</v>
          </cell>
          <cell r="B2659" t="str">
            <v>ادهم عدوان</v>
          </cell>
          <cell r="C2659" t="str">
            <v>محمد</v>
          </cell>
          <cell r="D2659" t="str">
            <v>سحر</v>
          </cell>
          <cell r="E2659" t="str">
            <v>س1</v>
          </cell>
        </row>
        <row r="2660">
          <cell r="A2660">
            <v>214674</v>
          </cell>
          <cell r="B2660" t="str">
            <v>ادهم عزام</v>
          </cell>
          <cell r="C2660" t="str">
            <v>غالب</v>
          </cell>
          <cell r="D2660" t="str">
            <v>اتحاد</v>
          </cell>
          <cell r="E2660" t="str">
            <v>س2</v>
          </cell>
        </row>
        <row r="2661">
          <cell r="A2661">
            <v>214675</v>
          </cell>
          <cell r="B2661" t="str">
            <v>اراس حمدو</v>
          </cell>
          <cell r="C2661" t="str">
            <v>محمد امين</v>
          </cell>
          <cell r="D2661" t="str">
            <v>عائشه</v>
          </cell>
          <cell r="E2661" t="str">
            <v>س1</v>
          </cell>
        </row>
        <row r="2662">
          <cell r="A2662">
            <v>214676</v>
          </cell>
          <cell r="B2662" t="str">
            <v>اروى يونس</v>
          </cell>
          <cell r="C2662" t="str">
            <v>نصر</v>
          </cell>
          <cell r="D2662" t="str">
            <v>حنان</v>
          </cell>
          <cell r="E2662" t="str">
            <v>س1</v>
          </cell>
        </row>
        <row r="2663">
          <cell r="A2663">
            <v>214677</v>
          </cell>
          <cell r="B2663" t="str">
            <v>اريج الحصري</v>
          </cell>
          <cell r="C2663" t="str">
            <v>حسام الدين</v>
          </cell>
          <cell r="D2663" t="str">
            <v>عبير</v>
          </cell>
          <cell r="E2663" t="str">
            <v>س1</v>
          </cell>
        </row>
        <row r="2664">
          <cell r="A2664">
            <v>214678</v>
          </cell>
          <cell r="B2664" t="str">
            <v>اريج رعد</v>
          </cell>
          <cell r="C2664" t="str">
            <v>خالد</v>
          </cell>
          <cell r="D2664" t="str">
            <v>تركمان</v>
          </cell>
          <cell r="E2664" t="str">
            <v>س1</v>
          </cell>
        </row>
        <row r="2665">
          <cell r="A2665">
            <v>214679</v>
          </cell>
          <cell r="B2665" t="str">
            <v>اسامه قاسم</v>
          </cell>
          <cell r="C2665" t="str">
            <v>عبدالكريم</v>
          </cell>
          <cell r="D2665" t="str">
            <v>نديمه</v>
          </cell>
          <cell r="E2665" t="str">
            <v>س2</v>
          </cell>
        </row>
        <row r="2666">
          <cell r="A2666">
            <v>214680</v>
          </cell>
          <cell r="B2666" t="str">
            <v>اسراء جوعانه</v>
          </cell>
          <cell r="C2666" t="str">
            <v>محمد</v>
          </cell>
          <cell r="D2666" t="str">
            <v>سعاد</v>
          </cell>
          <cell r="E2666" t="str">
            <v>س1</v>
          </cell>
        </row>
        <row r="2667">
          <cell r="A2667">
            <v>214681</v>
          </cell>
          <cell r="B2667" t="str">
            <v>اسعد نخله</v>
          </cell>
          <cell r="C2667" t="str">
            <v>غسان</v>
          </cell>
          <cell r="D2667" t="str">
            <v>ساميه</v>
          </cell>
          <cell r="E2667" t="str">
            <v>س1</v>
          </cell>
        </row>
        <row r="2668">
          <cell r="A2668">
            <v>214682</v>
          </cell>
          <cell r="B2668" t="str">
            <v>اسعد نصر</v>
          </cell>
          <cell r="C2668" t="str">
            <v>اكرم</v>
          </cell>
          <cell r="D2668" t="str">
            <v>وفاء</v>
          </cell>
          <cell r="E2668" t="str">
            <v>س1</v>
          </cell>
        </row>
        <row r="2669">
          <cell r="A2669">
            <v>214683</v>
          </cell>
          <cell r="B2669" t="str">
            <v>اسعد يوسف</v>
          </cell>
          <cell r="C2669" t="str">
            <v>زهير</v>
          </cell>
          <cell r="D2669" t="str">
            <v>سميره</v>
          </cell>
          <cell r="E2669" t="str">
            <v>س1</v>
          </cell>
        </row>
        <row r="2670">
          <cell r="A2670">
            <v>214684</v>
          </cell>
          <cell r="B2670" t="str">
            <v>اسماء العبود الصالح</v>
          </cell>
          <cell r="C2670" t="str">
            <v>محمد</v>
          </cell>
          <cell r="D2670" t="str">
            <v>خالديه</v>
          </cell>
          <cell r="E2670" t="str">
            <v>س2</v>
          </cell>
        </row>
        <row r="2671">
          <cell r="A2671">
            <v>214685</v>
          </cell>
          <cell r="B2671" t="str">
            <v>افراح الدهش</v>
          </cell>
          <cell r="C2671" t="str">
            <v>صالح</v>
          </cell>
          <cell r="D2671" t="str">
            <v>خوله</v>
          </cell>
          <cell r="E2671" t="str">
            <v>س1</v>
          </cell>
        </row>
        <row r="2672">
          <cell r="A2672">
            <v>214686</v>
          </cell>
          <cell r="B2672" t="str">
            <v>اكرام البرغل</v>
          </cell>
          <cell r="C2672" t="str">
            <v>رضوان</v>
          </cell>
          <cell r="D2672" t="str">
            <v>عائشه</v>
          </cell>
          <cell r="E2672" t="str">
            <v>س2ح</v>
          </cell>
        </row>
        <row r="2673">
          <cell r="A2673">
            <v>214687</v>
          </cell>
          <cell r="B2673" t="str">
            <v>الاء العيسى</v>
          </cell>
          <cell r="C2673" t="str">
            <v>خليل</v>
          </cell>
          <cell r="D2673" t="str">
            <v>جميله</v>
          </cell>
          <cell r="E2673" t="str">
            <v>س1</v>
          </cell>
        </row>
        <row r="2674">
          <cell r="A2674">
            <v>214688</v>
          </cell>
          <cell r="B2674" t="str">
            <v>الاء البقاعي</v>
          </cell>
          <cell r="C2674" t="str">
            <v>فريد</v>
          </cell>
          <cell r="D2674" t="str">
            <v>لينا</v>
          </cell>
          <cell r="E2674" t="str">
            <v>س1</v>
          </cell>
        </row>
        <row r="2675">
          <cell r="A2675">
            <v>214689</v>
          </cell>
          <cell r="B2675" t="str">
            <v>الاء البيته</v>
          </cell>
          <cell r="C2675" t="str">
            <v>ياسين</v>
          </cell>
          <cell r="D2675" t="str">
            <v>ليلى</v>
          </cell>
          <cell r="E2675" t="str">
            <v>س3</v>
          </cell>
        </row>
        <row r="2676">
          <cell r="A2676">
            <v>214690</v>
          </cell>
          <cell r="B2676" t="str">
            <v>الاء الديك</v>
          </cell>
          <cell r="C2676" t="str">
            <v>زيدان</v>
          </cell>
          <cell r="D2676" t="str">
            <v>لطفيه</v>
          </cell>
          <cell r="E2676" t="str">
            <v>س1</v>
          </cell>
        </row>
        <row r="2677">
          <cell r="A2677">
            <v>214691</v>
          </cell>
          <cell r="B2677" t="str">
            <v>الاء المحاميد</v>
          </cell>
          <cell r="C2677" t="str">
            <v>جمال</v>
          </cell>
          <cell r="D2677" t="str">
            <v>ايمان</v>
          </cell>
          <cell r="E2677" t="str">
            <v>س1</v>
          </cell>
        </row>
        <row r="2678">
          <cell r="A2678">
            <v>214692</v>
          </cell>
          <cell r="B2678" t="str">
            <v>الاء شاهين</v>
          </cell>
          <cell r="C2678" t="str">
            <v>محمد نادر</v>
          </cell>
          <cell r="D2678" t="str">
            <v>باسمه</v>
          </cell>
          <cell r="E2678" t="str">
            <v>س3</v>
          </cell>
        </row>
        <row r="2679">
          <cell r="A2679">
            <v>214693</v>
          </cell>
          <cell r="B2679" t="str">
            <v>الاء شله</v>
          </cell>
          <cell r="C2679" t="str">
            <v>محمد سعيد</v>
          </cell>
          <cell r="D2679" t="str">
            <v>ربيعه</v>
          </cell>
          <cell r="E2679" t="str">
            <v>س3</v>
          </cell>
        </row>
        <row r="2680">
          <cell r="A2680">
            <v>214694</v>
          </cell>
          <cell r="B2680" t="str">
            <v>الاء عبد الله</v>
          </cell>
          <cell r="C2680" t="str">
            <v>عبد الله</v>
          </cell>
          <cell r="D2680" t="str">
            <v>خضره</v>
          </cell>
          <cell r="E2680" t="str">
            <v>س3</v>
          </cell>
        </row>
        <row r="2681">
          <cell r="A2681">
            <v>214695</v>
          </cell>
          <cell r="B2681" t="str">
            <v>الاء عبد النبي</v>
          </cell>
          <cell r="C2681" t="str">
            <v>علي</v>
          </cell>
          <cell r="D2681" t="str">
            <v>مريم</v>
          </cell>
          <cell r="E2681" t="str">
            <v>س1</v>
          </cell>
        </row>
        <row r="2682">
          <cell r="A2682">
            <v>214696</v>
          </cell>
          <cell r="B2682" t="str">
            <v>الاء عثمان</v>
          </cell>
          <cell r="C2682" t="str">
            <v>شعبان</v>
          </cell>
          <cell r="D2682" t="str">
            <v>كوثر</v>
          </cell>
          <cell r="E2682" t="str">
            <v>س1</v>
          </cell>
        </row>
        <row r="2683">
          <cell r="A2683">
            <v>214697</v>
          </cell>
          <cell r="B2683" t="str">
            <v>الاء محمود</v>
          </cell>
          <cell r="C2683" t="str">
            <v>محمد</v>
          </cell>
          <cell r="D2683" t="str">
            <v>امل</v>
          </cell>
          <cell r="E2683" t="str">
            <v>س3</v>
          </cell>
        </row>
        <row r="2684">
          <cell r="A2684">
            <v>214698</v>
          </cell>
          <cell r="B2684" t="str">
            <v>الزهراء الاغا</v>
          </cell>
          <cell r="C2684" t="str">
            <v>باسم</v>
          </cell>
          <cell r="D2684" t="str">
            <v>هويدا</v>
          </cell>
          <cell r="E2684" t="str">
            <v>س1</v>
          </cell>
        </row>
        <row r="2685">
          <cell r="A2685">
            <v>214699</v>
          </cell>
          <cell r="B2685" t="str">
            <v>الزهراء دادش</v>
          </cell>
          <cell r="C2685" t="str">
            <v>فائز</v>
          </cell>
          <cell r="D2685" t="str">
            <v>زينب</v>
          </cell>
          <cell r="E2685" t="str">
            <v>س3</v>
          </cell>
        </row>
        <row r="2686">
          <cell r="A2686">
            <v>214700</v>
          </cell>
          <cell r="B2686" t="str">
            <v>القاسم الحمد</v>
          </cell>
          <cell r="C2686" t="str">
            <v>حمدي</v>
          </cell>
          <cell r="D2686" t="str">
            <v>لطيفه</v>
          </cell>
          <cell r="E2686" t="str">
            <v>س1</v>
          </cell>
        </row>
        <row r="2687">
          <cell r="A2687">
            <v>214701</v>
          </cell>
          <cell r="B2687" t="str">
            <v>المنذر الدمني</v>
          </cell>
          <cell r="C2687" t="str">
            <v>خلدون</v>
          </cell>
          <cell r="D2687" t="str">
            <v>منى</v>
          </cell>
          <cell r="E2687" t="str">
            <v>س1</v>
          </cell>
        </row>
        <row r="2688">
          <cell r="A2688">
            <v>214702</v>
          </cell>
          <cell r="B2688" t="str">
            <v>الهه الجمال قنص</v>
          </cell>
          <cell r="C2688" t="str">
            <v>حسين</v>
          </cell>
          <cell r="D2688" t="str">
            <v>حياه</v>
          </cell>
          <cell r="E2688" t="str">
            <v>س3</v>
          </cell>
        </row>
        <row r="2689">
          <cell r="A2689">
            <v>214703</v>
          </cell>
          <cell r="B2689" t="str">
            <v>اليسار يوسف</v>
          </cell>
          <cell r="C2689" t="str">
            <v>احمد</v>
          </cell>
          <cell r="D2689" t="str">
            <v>وفاء</v>
          </cell>
          <cell r="E2689" t="str">
            <v>س1</v>
          </cell>
        </row>
        <row r="2690">
          <cell r="A2690">
            <v>214704</v>
          </cell>
          <cell r="B2690" t="str">
            <v>الين الابيض</v>
          </cell>
          <cell r="C2690" t="str">
            <v>منصور</v>
          </cell>
          <cell r="D2690" t="str">
            <v>فاطمه</v>
          </cell>
          <cell r="E2690" t="str">
            <v>س1</v>
          </cell>
        </row>
        <row r="2691">
          <cell r="A2691">
            <v>214705</v>
          </cell>
          <cell r="B2691" t="str">
            <v>الين علي</v>
          </cell>
          <cell r="C2691" t="str">
            <v>ابراهيم</v>
          </cell>
          <cell r="D2691" t="str">
            <v>حياه</v>
          </cell>
          <cell r="E2691" t="str">
            <v>س1</v>
          </cell>
        </row>
        <row r="2692">
          <cell r="A2692">
            <v>214706</v>
          </cell>
          <cell r="B2692" t="str">
            <v>امجد قانقوش</v>
          </cell>
          <cell r="C2692" t="str">
            <v>عمر</v>
          </cell>
          <cell r="D2692" t="str">
            <v>روزه</v>
          </cell>
          <cell r="E2692" t="str">
            <v>س1</v>
          </cell>
        </row>
        <row r="2693">
          <cell r="A2693">
            <v>214707</v>
          </cell>
          <cell r="B2693" t="str">
            <v>امل الحاصباني</v>
          </cell>
          <cell r="C2693" t="str">
            <v>حسن</v>
          </cell>
          <cell r="D2693" t="str">
            <v>فوزيه</v>
          </cell>
          <cell r="E2693" t="str">
            <v>س3</v>
          </cell>
        </row>
        <row r="2694">
          <cell r="A2694">
            <v>214708</v>
          </cell>
          <cell r="B2694" t="str">
            <v>امل خصابه</v>
          </cell>
          <cell r="C2694" t="str">
            <v>ابراهيم</v>
          </cell>
          <cell r="D2694" t="str">
            <v>عفاف</v>
          </cell>
          <cell r="E2694" t="str">
            <v>س1</v>
          </cell>
        </row>
        <row r="2695">
          <cell r="A2695">
            <v>214709</v>
          </cell>
          <cell r="B2695" t="str">
            <v>امنه ابوضاهر</v>
          </cell>
          <cell r="C2695" t="str">
            <v>اسعد</v>
          </cell>
          <cell r="D2695" t="str">
            <v>فاطمه</v>
          </cell>
          <cell r="E2695" t="str">
            <v>س1</v>
          </cell>
        </row>
        <row r="2696">
          <cell r="A2696">
            <v>214710</v>
          </cell>
          <cell r="B2696" t="str">
            <v>امير الدين كفوزي</v>
          </cell>
          <cell r="C2696" t="str">
            <v>ضياء الدين</v>
          </cell>
          <cell r="D2696" t="str">
            <v>هويدا</v>
          </cell>
          <cell r="E2696" t="str">
            <v>س1</v>
          </cell>
        </row>
        <row r="2697">
          <cell r="A2697">
            <v>214711</v>
          </cell>
          <cell r="B2697" t="str">
            <v>امينه عوض</v>
          </cell>
          <cell r="C2697" t="str">
            <v>عبدالمجيد</v>
          </cell>
          <cell r="D2697" t="str">
            <v>منى</v>
          </cell>
          <cell r="E2697" t="str">
            <v>س2</v>
          </cell>
        </row>
        <row r="2698">
          <cell r="A2698">
            <v>214712</v>
          </cell>
          <cell r="B2698" t="str">
            <v>امينه مرشد</v>
          </cell>
          <cell r="C2698" t="str">
            <v>فايز</v>
          </cell>
          <cell r="D2698" t="str">
            <v>ياسمين</v>
          </cell>
          <cell r="E2698" t="str">
            <v>س3ح</v>
          </cell>
        </row>
        <row r="2699">
          <cell r="A2699">
            <v>214713</v>
          </cell>
          <cell r="B2699" t="str">
            <v>اميه عاشور</v>
          </cell>
          <cell r="C2699" t="str">
            <v>احمد</v>
          </cell>
          <cell r="D2699" t="str">
            <v>نجاح</v>
          </cell>
          <cell r="E2699" t="str">
            <v>س1</v>
          </cell>
        </row>
        <row r="2700">
          <cell r="A2700">
            <v>214714</v>
          </cell>
          <cell r="B2700" t="str">
            <v>انتصار حلوم</v>
          </cell>
          <cell r="C2700" t="str">
            <v>حليم</v>
          </cell>
          <cell r="D2700" t="str">
            <v>هويده</v>
          </cell>
          <cell r="E2700" t="str">
            <v>س1</v>
          </cell>
        </row>
        <row r="2701">
          <cell r="A2701">
            <v>214715</v>
          </cell>
          <cell r="B2701" t="str">
            <v>انس عبد القادر</v>
          </cell>
          <cell r="C2701" t="str">
            <v>خليل</v>
          </cell>
          <cell r="D2701" t="str">
            <v>مياده</v>
          </cell>
          <cell r="E2701" t="str">
            <v>س1</v>
          </cell>
        </row>
        <row r="2702">
          <cell r="A2702">
            <v>214716</v>
          </cell>
          <cell r="B2702" t="str">
            <v>انوار السقال</v>
          </cell>
          <cell r="C2702" t="str">
            <v>عماد</v>
          </cell>
          <cell r="D2702" t="str">
            <v>تهاني</v>
          </cell>
          <cell r="E2702" t="str">
            <v>س2</v>
          </cell>
        </row>
        <row r="2703">
          <cell r="A2703">
            <v>214717</v>
          </cell>
          <cell r="B2703" t="str">
            <v>انوار عبد المالك</v>
          </cell>
          <cell r="C2703" t="str">
            <v>عصام</v>
          </cell>
          <cell r="D2703" t="str">
            <v>هديه</v>
          </cell>
          <cell r="E2703" t="str">
            <v>س1</v>
          </cell>
        </row>
        <row r="2704">
          <cell r="A2704">
            <v>214718</v>
          </cell>
          <cell r="B2704" t="str">
            <v>انيا علي</v>
          </cell>
          <cell r="C2704" t="str">
            <v>خضر</v>
          </cell>
          <cell r="D2704" t="str">
            <v>شهيره</v>
          </cell>
          <cell r="E2704" t="str">
            <v>س1</v>
          </cell>
        </row>
        <row r="2705">
          <cell r="A2705">
            <v>214719</v>
          </cell>
          <cell r="B2705" t="str">
            <v>ايات محمد</v>
          </cell>
          <cell r="C2705" t="str">
            <v>عوض</v>
          </cell>
          <cell r="D2705" t="str">
            <v>مريم</v>
          </cell>
          <cell r="E2705" t="str">
            <v>س1</v>
          </cell>
        </row>
        <row r="2706">
          <cell r="A2706">
            <v>214720</v>
          </cell>
          <cell r="B2706" t="str">
            <v>ايه العربيد</v>
          </cell>
          <cell r="C2706" t="str">
            <v>احسان</v>
          </cell>
          <cell r="D2706" t="str">
            <v>جمانا</v>
          </cell>
          <cell r="E2706" t="str">
            <v>س2</v>
          </cell>
        </row>
        <row r="2707">
          <cell r="A2707">
            <v>214721</v>
          </cell>
          <cell r="B2707" t="str">
            <v>ايلي شليويط</v>
          </cell>
          <cell r="C2707" t="str">
            <v>جورج</v>
          </cell>
          <cell r="D2707" t="str">
            <v>ماري</v>
          </cell>
          <cell r="E2707" t="str">
            <v>س1</v>
          </cell>
        </row>
        <row r="2708">
          <cell r="A2708">
            <v>214722</v>
          </cell>
          <cell r="B2708" t="str">
            <v>ايمان الارفلي</v>
          </cell>
          <cell r="C2708" t="str">
            <v>مروان</v>
          </cell>
          <cell r="D2708" t="str">
            <v>غاده</v>
          </cell>
          <cell r="E2708" t="str">
            <v>س2</v>
          </cell>
        </row>
        <row r="2709">
          <cell r="A2709">
            <v>214723</v>
          </cell>
          <cell r="B2709" t="str">
            <v>ايمان بغدادي</v>
          </cell>
          <cell r="C2709" t="str">
            <v>عبدالرؤوف</v>
          </cell>
          <cell r="D2709" t="str">
            <v>حنان</v>
          </cell>
          <cell r="E2709" t="str">
            <v>س3</v>
          </cell>
        </row>
        <row r="2710">
          <cell r="A2710">
            <v>214724</v>
          </cell>
          <cell r="B2710" t="str">
            <v>ايمان حبيب</v>
          </cell>
          <cell r="C2710" t="str">
            <v>محمد</v>
          </cell>
          <cell r="D2710" t="str">
            <v>عائده</v>
          </cell>
          <cell r="E2710" t="str">
            <v>س1</v>
          </cell>
        </row>
        <row r="2711">
          <cell r="A2711">
            <v>214725</v>
          </cell>
          <cell r="B2711" t="str">
            <v>ايمان شعيريه</v>
          </cell>
          <cell r="C2711" t="str">
            <v>احمد</v>
          </cell>
          <cell r="D2711" t="str">
            <v>هدى</v>
          </cell>
          <cell r="E2711" t="str">
            <v>س3</v>
          </cell>
        </row>
        <row r="2712">
          <cell r="A2712">
            <v>214726</v>
          </cell>
          <cell r="B2712" t="str">
            <v>ايمان محمد</v>
          </cell>
          <cell r="C2712" t="str">
            <v>محمود</v>
          </cell>
          <cell r="D2712" t="str">
            <v>هدى</v>
          </cell>
          <cell r="E2712" t="str">
            <v>س2</v>
          </cell>
        </row>
        <row r="2713">
          <cell r="A2713">
            <v>214727</v>
          </cell>
          <cell r="B2713" t="str">
            <v>ايناس عصفور</v>
          </cell>
          <cell r="C2713" t="str">
            <v>انور</v>
          </cell>
          <cell r="D2713" t="str">
            <v>بثينه</v>
          </cell>
          <cell r="E2713" t="str">
            <v>س1</v>
          </cell>
        </row>
        <row r="2714">
          <cell r="A2714">
            <v>214728</v>
          </cell>
          <cell r="B2714" t="str">
            <v>ايه البغدادي</v>
          </cell>
          <cell r="C2714" t="str">
            <v>محمد باسم</v>
          </cell>
          <cell r="D2714" t="str">
            <v>اماني</v>
          </cell>
          <cell r="E2714" t="str">
            <v>س1</v>
          </cell>
        </row>
        <row r="2715">
          <cell r="A2715">
            <v>214729</v>
          </cell>
          <cell r="B2715" t="str">
            <v>ايه الله امينو</v>
          </cell>
          <cell r="C2715" t="str">
            <v>احمد</v>
          </cell>
          <cell r="D2715" t="str">
            <v>فاديا</v>
          </cell>
          <cell r="E2715" t="str">
            <v>س2</v>
          </cell>
        </row>
        <row r="2716">
          <cell r="A2716">
            <v>214730</v>
          </cell>
          <cell r="B2716" t="str">
            <v>ايه درويش</v>
          </cell>
          <cell r="C2716" t="str">
            <v>بشار</v>
          </cell>
          <cell r="D2716" t="str">
            <v>امل</v>
          </cell>
          <cell r="E2716" t="str">
            <v>س2</v>
          </cell>
        </row>
        <row r="2717">
          <cell r="A2717">
            <v>214731</v>
          </cell>
          <cell r="B2717" t="str">
            <v>ايه دلعو</v>
          </cell>
          <cell r="C2717" t="str">
            <v>ايمن</v>
          </cell>
          <cell r="D2717" t="str">
            <v>غاليه</v>
          </cell>
          <cell r="E2717" t="str">
            <v>س2</v>
          </cell>
        </row>
        <row r="2718">
          <cell r="A2718">
            <v>214732</v>
          </cell>
          <cell r="B2718" t="str">
            <v>ايه عثمان</v>
          </cell>
          <cell r="C2718" t="str">
            <v>وجدي</v>
          </cell>
          <cell r="D2718" t="str">
            <v>نسرين</v>
          </cell>
          <cell r="E2718" t="str">
            <v>س1</v>
          </cell>
        </row>
        <row r="2719">
          <cell r="A2719">
            <v>214733</v>
          </cell>
          <cell r="B2719" t="str">
            <v>ايه عجاج</v>
          </cell>
          <cell r="C2719" t="str">
            <v>محي الدين</v>
          </cell>
          <cell r="D2719" t="str">
            <v>نعيمه</v>
          </cell>
          <cell r="E2719" t="str">
            <v>س1</v>
          </cell>
        </row>
        <row r="2720">
          <cell r="A2720">
            <v>214734</v>
          </cell>
          <cell r="B2720" t="str">
            <v>ايه علي شلي</v>
          </cell>
          <cell r="C2720" t="str">
            <v>اكرم</v>
          </cell>
          <cell r="D2720" t="str">
            <v>ملكه</v>
          </cell>
          <cell r="E2720" t="str">
            <v>س1</v>
          </cell>
        </row>
        <row r="2721">
          <cell r="A2721">
            <v>214735</v>
          </cell>
          <cell r="B2721" t="str">
            <v>ايهاب النعيمي</v>
          </cell>
          <cell r="C2721" t="str">
            <v>عوض</v>
          </cell>
          <cell r="D2721" t="str">
            <v>اسماء</v>
          </cell>
          <cell r="E2721" t="str">
            <v>س1</v>
          </cell>
        </row>
        <row r="2722">
          <cell r="A2722">
            <v>214736</v>
          </cell>
          <cell r="B2722" t="str">
            <v>ايهم خضر</v>
          </cell>
          <cell r="C2722" t="str">
            <v>سعيد</v>
          </cell>
          <cell r="D2722" t="str">
            <v>شمسه</v>
          </cell>
          <cell r="E2722" t="str">
            <v>س1</v>
          </cell>
        </row>
        <row r="2723">
          <cell r="A2723">
            <v>214737</v>
          </cell>
          <cell r="B2723" t="str">
            <v>باسل البردي</v>
          </cell>
          <cell r="C2723" t="str">
            <v>بردي</v>
          </cell>
          <cell r="D2723" t="str">
            <v>عوش</v>
          </cell>
          <cell r="E2723" t="str">
            <v>س1</v>
          </cell>
        </row>
        <row r="2724">
          <cell r="A2724">
            <v>214738</v>
          </cell>
          <cell r="B2724" t="str">
            <v>باسل محرز</v>
          </cell>
          <cell r="C2724" t="str">
            <v>توفيق</v>
          </cell>
          <cell r="D2724" t="str">
            <v>عزيزه</v>
          </cell>
          <cell r="E2724" t="str">
            <v>س2</v>
          </cell>
        </row>
        <row r="2725">
          <cell r="A2725">
            <v>214739</v>
          </cell>
          <cell r="B2725" t="str">
            <v>باسمه الحمصي</v>
          </cell>
          <cell r="C2725" t="str">
            <v>عدنان</v>
          </cell>
          <cell r="D2725" t="str">
            <v>خيريه</v>
          </cell>
          <cell r="E2725" t="str">
            <v>س1</v>
          </cell>
        </row>
        <row r="2726">
          <cell r="A2726">
            <v>214740</v>
          </cell>
          <cell r="B2726" t="str">
            <v>بانه شاهين</v>
          </cell>
          <cell r="C2726" t="str">
            <v>محمد</v>
          </cell>
          <cell r="D2726" t="str">
            <v>يسرى</v>
          </cell>
          <cell r="E2726" t="str">
            <v>س1</v>
          </cell>
        </row>
        <row r="2727">
          <cell r="A2727">
            <v>214741</v>
          </cell>
          <cell r="B2727" t="str">
            <v>بتول الجاسم</v>
          </cell>
          <cell r="C2727" t="str">
            <v>عبدالحكيم</v>
          </cell>
          <cell r="D2727" t="str">
            <v>بثينه</v>
          </cell>
          <cell r="E2727" t="str">
            <v>س3</v>
          </cell>
        </row>
        <row r="2728">
          <cell r="A2728">
            <v>214742</v>
          </cell>
          <cell r="B2728" t="str">
            <v>بتول الحريري</v>
          </cell>
          <cell r="C2728" t="str">
            <v>ابراهيم</v>
          </cell>
          <cell r="D2728" t="str">
            <v>منى</v>
          </cell>
          <cell r="E2728" t="str">
            <v>س3</v>
          </cell>
        </row>
        <row r="2729">
          <cell r="A2729">
            <v>214743</v>
          </cell>
          <cell r="B2729" t="str">
            <v>بتول بدوي</v>
          </cell>
          <cell r="C2729" t="str">
            <v>احمد</v>
          </cell>
          <cell r="D2729" t="str">
            <v>ريم</v>
          </cell>
          <cell r="E2729" t="str">
            <v>س1</v>
          </cell>
        </row>
        <row r="2730">
          <cell r="A2730">
            <v>214744</v>
          </cell>
          <cell r="B2730" t="str">
            <v>بتول مصطفى</v>
          </cell>
          <cell r="C2730" t="str">
            <v>علي</v>
          </cell>
          <cell r="D2730" t="str">
            <v>جهينه</v>
          </cell>
          <cell r="E2730" t="str">
            <v>س3</v>
          </cell>
        </row>
        <row r="2731">
          <cell r="A2731">
            <v>214745</v>
          </cell>
          <cell r="B2731" t="str">
            <v>بثينه نظامي</v>
          </cell>
          <cell r="C2731" t="str">
            <v>خالد</v>
          </cell>
          <cell r="D2731" t="str">
            <v>فايزه</v>
          </cell>
          <cell r="E2731" t="str">
            <v>س3</v>
          </cell>
        </row>
        <row r="2732">
          <cell r="A2732">
            <v>214746</v>
          </cell>
          <cell r="B2732" t="str">
            <v>بدريه دياب</v>
          </cell>
          <cell r="C2732" t="str">
            <v>عماد</v>
          </cell>
          <cell r="D2732" t="str">
            <v>هاله</v>
          </cell>
          <cell r="E2732" t="str">
            <v>س3</v>
          </cell>
        </row>
        <row r="2733">
          <cell r="A2733">
            <v>214747</v>
          </cell>
          <cell r="B2733" t="str">
            <v>بدور العصيري الشهيربالحبوب</v>
          </cell>
          <cell r="C2733" t="str">
            <v>جمال الدين</v>
          </cell>
          <cell r="D2733" t="str">
            <v>فيروز</v>
          </cell>
          <cell r="E2733" t="str">
            <v>س1</v>
          </cell>
        </row>
        <row r="2734">
          <cell r="A2734">
            <v>214748</v>
          </cell>
          <cell r="B2734" t="str">
            <v>براءه المنقل</v>
          </cell>
          <cell r="C2734" t="str">
            <v>خالد</v>
          </cell>
          <cell r="D2734" t="str">
            <v>زهره</v>
          </cell>
          <cell r="E2734" t="str">
            <v>س3</v>
          </cell>
        </row>
        <row r="2735">
          <cell r="A2735">
            <v>214749</v>
          </cell>
          <cell r="B2735" t="str">
            <v>بشار سريول</v>
          </cell>
          <cell r="C2735" t="str">
            <v>غسان</v>
          </cell>
          <cell r="D2735" t="str">
            <v>وفاء</v>
          </cell>
          <cell r="E2735" t="str">
            <v>س1</v>
          </cell>
        </row>
        <row r="2736">
          <cell r="A2736">
            <v>214750</v>
          </cell>
          <cell r="B2736" t="str">
            <v>بشر الحاج عيسى</v>
          </cell>
          <cell r="C2736" t="str">
            <v>غالي</v>
          </cell>
          <cell r="D2736" t="str">
            <v>رنا</v>
          </cell>
          <cell r="E2736" t="str">
            <v>س1</v>
          </cell>
        </row>
        <row r="2737">
          <cell r="A2737">
            <v>214751</v>
          </cell>
          <cell r="B2737" t="str">
            <v>بشرى ابراهيم</v>
          </cell>
          <cell r="C2737" t="str">
            <v>نورس</v>
          </cell>
          <cell r="D2737" t="str">
            <v>مياده</v>
          </cell>
          <cell r="E2737" t="str">
            <v>س3</v>
          </cell>
        </row>
        <row r="2738">
          <cell r="A2738">
            <v>214752</v>
          </cell>
          <cell r="B2738" t="str">
            <v>بشرى العاني</v>
          </cell>
          <cell r="C2738" t="str">
            <v>احمد</v>
          </cell>
          <cell r="D2738" t="str">
            <v>رقده</v>
          </cell>
          <cell r="E2738" t="str">
            <v>س3</v>
          </cell>
        </row>
        <row r="2739">
          <cell r="A2739">
            <v>214753</v>
          </cell>
          <cell r="B2739" t="str">
            <v>بشرى ايوبي</v>
          </cell>
          <cell r="C2739" t="str">
            <v>عمر</v>
          </cell>
          <cell r="D2739" t="str">
            <v>مياده</v>
          </cell>
          <cell r="E2739" t="str">
            <v>س3</v>
          </cell>
        </row>
        <row r="2740">
          <cell r="A2740">
            <v>214754</v>
          </cell>
          <cell r="B2740" t="str">
            <v>بشرى بلال</v>
          </cell>
          <cell r="C2740" t="str">
            <v>فيصل</v>
          </cell>
          <cell r="D2740" t="str">
            <v>رجاء</v>
          </cell>
          <cell r="E2740" t="str">
            <v>س1</v>
          </cell>
        </row>
        <row r="2741">
          <cell r="A2741">
            <v>214755</v>
          </cell>
          <cell r="B2741" t="str">
            <v>بشيره عبيدو</v>
          </cell>
          <cell r="C2741" t="str">
            <v>محمد اسامه</v>
          </cell>
          <cell r="D2741" t="str">
            <v>ليلى</v>
          </cell>
          <cell r="E2741" t="str">
            <v>س3ح</v>
          </cell>
        </row>
        <row r="2742">
          <cell r="A2742">
            <v>214756</v>
          </cell>
          <cell r="B2742" t="str">
            <v>بلال الحبشي</v>
          </cell>
          <cell r="C2742" t="str">
            <v>اسامه</v>
          </cell>
          <cell r="D2742" t="str">
            <v>وفاء</v>
          </cell>
          <cell r="E2742" t="str">
            <v>س1</v>
          </cell>
        </row>
        <row r="2743">
          <cell r="A2743">
            <v>214757</v>
          </cell>
          <cell r="B2743" t="str">
            <v>بهيه السعدي</v>
          </cell>
          <cell r="C2743" t="str">
            <v>محمد</v>
          </cell>
          <cell r="D2743" t="str">
            <v>ناريمان</v>
          </cell>
          <cell r="E2743" t="str">
            <v>س1</v>
          </cell>
        </row>
        <row r="2744">
          <cell r="A2744">
            <v>214758</v>
          </cell>
          <cell r="B2744" t="str">
            <v>بيلسان اللافي</v>
          </cell>
          <cell r="C2744" t="str">
            <v>علي</v>
          </cell>
          <cell r="D2744" t="str">
            <v>انعام</v>
          </cell>
          <cell r="E2744" t="str">
            <v>س1</v>
          </cell>
        </row>
        <row r="2745">
          <cell r="A2745">
            <v>214759</v>
          </cell>
          <cell r="B2745" t="str">
            <v>تالا نيوف</v>
          </cell>
          <cell r="C2745" t="str">
            <v>توفيق</v>
          </cell>
          <cell r="D2745" t="str">
            <v>رنا</v>
          </cell>
          <cell r="E2745" t="str">
            <v>س2</v>
          </cell>
        </row>
        <row r="2746">
          <cell r="A2746">
            <v>214760</v>
          </cell>
          <cell r="B2746" t="str">
            <v>تامر حمد السلمان</v>
          </cell>
          <cell r="C2746" t="str">
            <v>عبدالله</v>
          </cell>
          <cell r="D2746" t="str">
            <v>غاده</v>
          </cell>
          <cell r="E2746" t="str">
            <v>س1</v>
          </cell>
        </row>
        <row r="2747">
          <cell r="A2747">
            <v>214761</v>
          </cell>
          <cell r="B2747" t="str">
            <v>تسنيم عميره</v>
          </cell>
          <cell r="C2747" t="str">
            <v>ياسر</v>
          </cell>
          <cell r="D2747" t="str">
            <v>بشرى</v>
          </cell>
          <cell r="E2747" t="str">
            <v>س2</v>
          </cell>
        </row>
        <row r="2748">
          <cell r="A2748">
            <v>214762</v>
          </cell>
          <cell r="B2748" t="str">
            <v>تغريد ابيل</v>
          </cell>
          <cell r="C2748" t="str">
            <v>تيسير</v>
          </cell>
          <cell r="D2748" t="str">
            <v>ثناء</v>
          </cell>
          <cell r="E2748" t="str">
            <v>س1</v>
          </cell>
        </row>
        <row r="2749">
          <cell r="A2749">
            <v>214763</v>
          </cell>
          <cell r="B2749" t="str">
            <v>تغريد سلمو</v>
          </cell>
          <cell r="C2749" t="str">
            <v>محمد</v>
          </cell>
          <cell r="D2749" t="str">
            <v>امينه</v>
          </cell>
          <cell r="E2749" t="str">
            <v>س2</v>
          </cell>
        </row>
        <row r="2750">
          <cell r="A2750">
            <v>214764</v>
          </cell>
          <cell r="B2750" t="str">
            <v>تماضر شحود</v>
          </cell>
          <cell r="C2750" t="str">
            <v>ثاقب</v>
          </cell>
          <cell r="D2750" t="str">
            <v>عواطف</v>
          </cell>
          <cell r="E2750" t="str">
            <v>س2</v>
          </cell>
        </row>
        <row r="2751">
          <cell r="A2751">
            <v>214765</v>
          </cell>
          <cell r="B2751" t="str">
            <v>تميم الحموي</v>
          </cell>
          <cell r="C2751" t="str">
            <v>نبيل</v>
          </cell>
          <cell r="D2751" t="str">
            <v>ندى</v>
          </cell>
          <cell r="E2751" t="str">
            <v>س1</v>
          </cell>
        </row>
        <row r="2752">
          <cell r="A2752">
            <v>214766</v>
          </cell>
          <cell r="B2752" t="str">
            <v>ثراء السمان</v>
          </cell>
          <cell r="C2752" t="str">
            <v>احمد</v>
          </cell>
          <cell r="D2752" t="str">
            <v>يسرى</v>
          </cell>
          <cell r="E2752" t="str">
            <v>س3</v>
          </cell>
        </row>
        <row r="2753">
          <cell r="A2753">
            <v>214767</v>
          </cell>
          <cell r="B2753" t="str">
            <v>جبران الطواح</v>
          </cell>
          <cell r="C2753" t="str">
            <v>علي</v>
          </cell>
          <cell r="D2753" t="str">
            <v>كوكب</v>
          </cell>
          <cell r="E2753" t="str">
            <v>س1</v>
          </cell>
        </row>
        <row r="2754">
          <cell r="A2754">
            <v>214768</v>
          </cell>
          <cell r="B2754" t="str">
            <v>جريس السحاق</v>
          </cell>
          <cell r="C2754" t="str">
            <v>رامز</v>
          </cell>
          <cell r="D2754" t="str">
            <v>ميراي</v>
          </cell>
          <cell r="E2754" t="str">
            <v>س3</v>
          </cell>
        </row>
        <row r="2755">
          <cell r="A2755">
            <v>214769</v>
          </cell>
          <cell r="B2755" t="str">
            <v>جعفر صقور</v>
          </cell>
          <cell r="C2755" t="str">
            <v>غانم</v>
          </cell>
          <cell r="D2755" t="str">
            <v>مها</v>
          </cell>
          <cell r="E2755" t="str">
            <v>س1</v>
          </cell>
        </row>
        <row r="2756">
          <cell r="A2756">
            <v>214770</v>
          </cell>
          <cell r="B2756" t="str">
            <v>جلال العبيد</v>
          </cell>
          <cell r="C2756" t="str">
            <v>طلال</v>
          </cell>
          <cell r="D2756" t="str">
            <v>خزنه</v>
          </cell>
          <cell r="E2756" t="str">
            <v>س1</v>
          </cell>
        </row>
        <row r="2757">
          <cell r="A2757">
            <v>214771</v>
          </cell>
          <cell r="B2757" t="str">
            <v>جمانه تقوى</v>
          </cell>
          <cell r="C2757" t="str">
            <v>باسم</v>
          </cell>
          <cell r="D2757" t="str">
            <v>ورده</v>
          </cell>
          <cell r="E2757" t="str">
            <v>س1</v>
          </cell>
        </row>
        <row r="2758">
          <cell r="A2758">
            <v>214772</v>
          </cell>
          <cell r="B2758" t="str">
            <v>جميل حماد</v>
          </cell>
          <cell r="C2758" t="str">
            <v>فؤاد</v>
          </cell>
          <cell r="D2758" t="str">
            <v>ناديا</v>
          </cell>
          <cell r="E2758" t="str">
            <v>س1</v>
          </cell>
        </row>
        <row r="2759">
          <cell r="A2759">
            <v>214773</v>
          </cell>
          <cell r="B2759" t="str">
            <v>جميل قزلو</v>
          </cell>
          <cell r="C2759" t="str">
            <v>حاتم</v>
          </cell>
          <cell r="D2759" t="str">
            <v>خلود</v>
          </cell>
          <cell r="E2759" t="str">
            <v>س1</v>
          </cell>
        </row>
        <row r="2760">
          <cell r="A2760">
            <v>214774</v>
          </cell>
          <cell r="B2760" t="str">
            <v>جنا رضوان</v>
          </cell>
          <cell r="C2760" t="str">
            <v>عرفان</v>
          </cell>
          <cell r="D2760" t="str">
            <v>عطيه</v>
          </cell>
          <cell r="E2760" t="str">
            <v>س1</v>
          </cell>
        </row>
        <row r="2761">
          <cell r="A2761">
            <v>214775</v>
          </cell>
          <cell r="B2761" t="str">
            <v>جهاد الميخان</v>
          </cell>
          <cell r="C2761" t="str">
            <v>حسين</v>
          </cell>
          <cell r="D2761" t="str">
            <v>خزنه</v>
          </cell>
          <cell r="E2761" t="str">
            <v>س3</v>
          </cell>
        </row>
        <row r="2762">
          <cell r="A2762">
            <v>214776</v>
          </cell>
          <cell r="B2762" t="str">
            <v>جودي الخالدي</v>
          </cell>
          <cell r="C2762" t="str">
            <v>محمد حازم</v>
          </cell>
          <cell r="D2762" t="str">
            <v>شاش</v>
          </cell>
          <cell r="E2762" t="str">
            <v>س1</v>
          </cell>
        </row>
        <row r="2763">
          <cell r="A2763">
            <v>214777</v>
          </cell>
          <cell r="B2763" t="str">
            <v>جورج العباس</v>
          </cell>
          <cell r="C2763" t="str">
            <v>نبيل</v>
          </cell>
          <cell r="D2763" t="str">
            <v>نور</v>
          </cell>
          <cell r="E2763" t="str">
            <v>س1</v>
          </cell>
        </row>
        <row r="2764">
          <cell r="A2764">
            <v>214778</v>
          </cell>
          <cell r="B2764" t="str">
            <v>جورج تلبه</v>
          </cell>
          <cell r="C2764" t="str">
            <v>بولس</v>
          </cell>
          <cell r="D2764" t="str">
            <v>ميرنا</v>
          </cell>
          <cell r="E2764" t="str">
            <v>س3</v>
          </cell>
        </row>
        <row r="2765">
          <cell r="A2765">
            <v>214779</v>
          </cell>
          <cell r="B2765" t="str">
            <v>جولي السليمان</v>
          </cell>
          <cell r="C2765" t="str">
            <v>جهاد</v>
          </cell>
          <cell r="D2765" t="str">
            <v>تريز</v>
          </cell>
          <cell r="E2765" t="str">
            <v>س3ح</v>
          </cell>
        </row>
        <row r="2766">
          <cell r="A2766">
            <v>214780</v>
          </cell>
          <cell r="B2766" t="str">
            <v>جولي منذر</v>
          </cell>
          <cell r="C2766" t="str">
            <v>نوفل</v>
          </cell>
          <cell r="D2766" t="str">
            <v>سهام</v>
          </cell>
          <cell r="E2766" t="str">
            <v>س1</v>
          </cell>
        </row>
        <row r="2767">
          <cell r="A2767">
            <v>214781</v>
          </cell>
          <cell r="B2767" t="str">
            <v>جوليانا اسد</v>
          </cell>
          <cell r="C2767" t="str">
            <v>كامل</v>
          </cell>
          <cell r="D2767" t="str">
            <v>فاطمه</v>
          </cell>
          <cell r="E2767" t="str">
            <v>س1</v>
          </cell>
        </row>
        <row r="2768">
          <cell r="A2768">
            <v>214782</v>
          </cell>
          <cell r="B2768" t="str">
            <v>جويل ميدع</v>
          </cell>
          <cell r="C2768" t="str">
            <v>الياس</v>
          </cell>
          <cell r="D2768" t="str">
            <v>غاده</v>
          </cell>
          <cell r="E2768" t="str">
            <v>س3</v>
          </cell>
        </row>
        <row r="2769">
          <cell r="A2769">
            <v>214783</v>
          </cell>
          <cell r="B2769" t="str">
            <v>جيانا سكر</v>
          </cell>
          <cell r="C2769" t="str">
            <v>سليمان</v>
          </cell>
          <cell r="D2769" t="str">
            <v>سوريه</v>
          </cell>
          <cell r="E2769" t="str">
            <v>س1</v>
          </cell>
        </row>
        <row r="2770">
          <cell r="A2770">
            <v>214784</v>
          </cell>
          <cell r="B2770" t="str">
            <v>جيانا عباس</v>
          </cell>
          <cell r="C2770" t="str">
            <v>جابر</v>
          </cell>
          <cell r="D2770" t="str">
            <v>عدويه</v>
          </cell>
          <cell r="E2770" t="str">
            <v>س1</v>
          </cell>
        </row>
        <row r="2771">
          <cell r="A2771">
            <v>214785</v>
          </cell>
          <cell r="B2771" t="str">
            <v>حاتم حسابا</v>
          </cell>
          <cell r="C2771" t="str">
            <v>يونس</v>
          </cell>
          <cell r="D2771" t="str">
            <v>لينا</v>
          </cell>
          <cell r="E2771" t="str">
            <v>س1</v>
          </cell>
        </row>
        <row r="2772">
          <cell r="A2772">
            <v>214786</v>
          </cell>
          <cell r="B2772" t="str">
            <v>حسام اسعد</v>
          </cell>
          <cell r="C2772" t="str">
            <v>فالح</v>
          </cell>
          <cell r="D2772" t="str">
            <v>عليا</v>
          </cell>
          <cell r="E2772" t="str">
            <v>س2</v>
          </cell>
        </row>
        <row r="2773">
          <cell r="A2773">
            <v>214787</v>
          </cell>
          <cell r="B2773" t="str">
            <v>حسام بكر</v>
          </cell>
          <cell r="C2773" t="str">
            <v>عبد الحميد</v>
          </cell>
          <cell r="D2773" t="str">
            <v>غروب</v>
          </cell>
          <cell r="E2773" t="str">
            <v>س1</v>
          </cell>
        </row>
        <row r="2774">
          <cell r="A2774">
            <v>214788</v>
          </cell>
          <cell r="B2774" t="str">
            <v>حسام رستم</v>
          </cell>
          <cell r="C2774" t="str">
            <v>مامون</v>
          </cell>
          <cell r="D2774" t="str">
            <v>ثناء</v>
          </cell>
          <cell r="E2774" t="str">
            <v>س3</v>
          </cell>
        </row>
        <row r="2775">
          <cell r="A2775">
            <v>214789</v>
          </cell>
          <cell r="B2775" t="str">
            <v>حسام سليمان</v>
          </cell>
          <cell r="C2775" t="str">
            <v>محمد</v>
          </cell>
          <cell r="D2775" t="str">
            <v>حليمه</v>
          </cell>
          <cell r="E2775" t="str">
            <v>س1</v>
          </cell>
        </row>
        <row r="2776">
          <cell r="A2776">
            <v>214790</v>
          </cell>
          <cell r="B2776" t="str">
            <v>حسان مليكي</v>
          </cell>
          <cell r="C2776" t="str">
            <v>كاسر</v>
          </cell>
          <cell r="D2776" t="str">
            <v>كوكب</v>
          </cell>
          <cell r="E2776" t="str">
            <v>س1</v>
          </cell>
        </row>
        <row r="2777">
          <cell r="A2777">
            <v>214791</v>
          </cell>
          <cell r="B2777" t="str">
            <v>حسن حمو</v>
          </cell>
          <cell r="C2777" t="str">
            <v>حسين</v>
          </cell>
          <cell r="D2777" t="str">
            <v>دنيا</v>
          </cell>
          <cell r="E2777" t="str">
            <v>س1</v>
          </cell>
        </row>
        <row r="2778">
          <cell r="A2778">
            <v>214792</v>
          </cell>
          <cell r="B2778" t="str">
            <v>حسن زرزور</v>
          </cell>
          <cell r="C2778" t="str">
            <v>فايز</v>
          </cell>
          <cell r="D2778" t="str">
            <v>كميليا</v>
          </cell>
          <cell r="E2778" t="str">
            <v>س1</v>
          </cell>
        </row>
        <row r="2779">
          <cell r="A2779">
            <v>214793</v>
          </cell>
          <cell r="B2779" t="str">
            <v>حسن صبح</v>
          </cell>
          <cell r="C2779" t="str">
            <v>علي</v>
          </cell>
          <cell r="D2779" t="str">
            <v>وحيده</v>
          </cell>
          <cell r="E2779" t="str">
            <v>س1</v>
          </cell>
        </row>
        <row r="2780">
          <cell r="A2780">
            <v>214794</v>
          </cell>
          <cell r="B2780" t="str">
            <v>حسين ابورفيع</v>
          </cell>
          <cell r="C2780" t="str">
            <v>عبدالكريم محمد</v>
          </cell>
          <cell r="D2780" t="str">
            <v>خديجه</v>
          </cell>
          <cell r="E2780" t="str">
            <v>س1</v>
          </cell>
        </row>
        <row r="2781">
          <cell r="A2781">
            <v>214795</v>
          </cell>
          <cell r="B2781" t="str">
            <v>حسين عريضه</v>
          </cell>
          <cell r="C2781" t="str">
            <v>احمد</v>
          </cell>
          <cell r="D2781" t="str">
            <v>خلود</v>
          </cell>
          <cell r="E2781" t="str">
            <v>س1</v>
          </cell>
        </row>
        <row r="2782">
          <cell r="A2782">
            <v>214796</v>
          </cell>
          <cell r="B2782" t="str">
            <v>حلا ابو ليل</v>
          </cell>
          <cell r="C2782" t="str">
            <v>حسن</v>
          </cell>
          <cell r="D2782" t="str">
            <v>زهره</v>
          </cell>
          <cell r="E2782" t="str">
            <v>س1</v>
          </cell>
        </row>
        <row r="2783">
          <cell r="A2783">
            <v>214797</v>
          </cell>
          <cell r="B2783" t="str">
            <v>حلا اسعد</v>
          </cell>
          <cell r="C2783" t="str">
            <v>سليمان</v>
          </cell>
          <cell r="D2783" t="str">
            <v>منى</v>
          </cell>
          <cell r="E2783" t="str">
            <v>س1</v>
          </cell>
        </row>
        <row r="2784">
          <cell r="A2784">
            <v>214798</v>
          </cell>
          <cell r="B2784" t="str">
            <v>حلا السقا</v>
          </cell>
          <cell r="C2784" t="str">
            <v>يحيى</v>
          </cell>
          <cell r="D2784" t="str">
            <v>خضره</v>
          </cell>
          <cell r="E2784" t="str">
            <v>س2</v>
          </cell>
        </row>
        <row r="2785">
          <cell r="A2785">
            <v>214799</v>
          </cell>
          <cell r="B2785" t="str">
            <v>حلا المحمد الشوحان</v>
          </cell>
          <cell r="C2785" t="str">
            <v>رجب</v>
          </cell>
          <cell r="D2785" t="str">
            <v>رسميه</v>
          </cell>
          <cell r="E2785" t="str">
            <v>س2</v>
          </cell>
        </row>
        <row r="2786">
          <cell r="A2786">
            <v>214800</v>
          </cell>
          <cell r="B2786" t="str">
            <v>حلا صارم</v>
          </cell>
          <cell r="C2786" t="str">
            <v>غياث</v>
          </cell>
          <cell r="D2786" t="str">
            <v>عبير</v>
          </cell>
          <cell r="E2786" t="str">
            <v>س3</v>
          </cell>
        </row>
        <row r="2787">
          <cell r="A2787">
            <v>214801</v>
          </cell>
          <cell r="B2787" t="str">
            <v>حلا قارح</v>
          </cell>
          <cell r="C2787" t="str">
            <v>محمد</v>
          </cell>
          <cell r="D2787" t="str">
            <v>ندوى</v>
          </cell>
          <cell r="E2787" t="str">
            <v>س1</v>
          </cell>
        </row>
        <row r="2788">
          <cell r="A2788">
            <v>214802</v>
          </cell>
          <cell r="B2788" t="str">
            <v>حلا محمد</v>
          </cell>
          <cell r="C2788" t="str">
            <v>سليمان</v>
          </cell>
          <cell r="D2788" t="str">
            <v>ابتسام</v>
          </cell>
          <cell r="E2788" t="str">
            <v>س2</v>
          </cell>
        </row>
        <row r="2789">
          <cell r="A2789">
            <v>214803</v>
          </cell>
          <cell r="B2789" t="str">
            <v>حلا موسى</v>
          </cell>
          <cell r="C2789" t="str">
            <v>حسين</v>
          </cell>
          <cell r="D2789" t="str">
            <v>الهام</v>
          </cell>
          <cell r="E2789" t="str">
            <v>س1</v>
          </cell>
        </row>
        <row r="2790">
          <cell r="A2790">
            <v>214804</v>
          </cell>
          <cell r="B2790" t="str">
            <v>حنان خيربك</v>
          </cell>
          <cell r="C2790" t="str">
            <v>عبد الفتاح</v>
          </cell>
          <cell r="D2790" t="str">
            <v>كفاح</v>
          </cell>
          <cell r="E2790" t="str">
            <v>س2</v>
          </cell>
        </row>
        <row r="2791">
          <cell r="A2791">
            <v>214805</v>
          </cell>
          <cell r="B2791" t="str">
            <v>حنان سوكاني</v>
          </cell>
          <cell r="C2791" t="str">
            <v>خالد</v>
          </cell>
          <cell r="D2791" t="str">
            <v>صبحيه</v>
          </cell>
          <cell r="E2791" t="str">
            <v>س3</v>
          </cell>
        </row>
        <row r="2792">
          <cell r="A2792">
            <v>214808</v>
          </cell>
          <cell r="B2792" t="str">
            <v>حنين ساعور</v>
          </cell>
          <cell r="C2792" t="str">
            <v>امين</v>
          </cell>
          <cell r="D2792" t="str">
            <v>دلال</v>
          </cell>
          <cell r="E2792" t="str">
            <v>س2</v>
          </cell>
        </row>
        <row r="2793">
          <cell r="A2793">
            <v>214809</v>
          </cell>
          <cell r="B2793" t="str">
            <v>حنين سجاع</v>
          </cell>
          <cell r="C2793" t="str">
            <v>علم الدين</v>
          </cell>
          <cell r="D2793" t="str">
            <v>ناديه</v>
          </cell>
          <cell r="E2793" t="str">
            <v>س3</v>
          </cell>
        </row>
        <row r="2794">
          <cell r="A2794">
            <v>214810</v>
          </cell>
          <cell r="B2794" t="str">
            <v>خالد الجوجو</v>
          </cell>
          <cell r="C2794" t="str">
            <v>محمد</v>
          </cell>
          <cell r="D2794" t="str">
            <v>فاطمه</v>
          </cell>
          <cell r="E2794" t="str">
            <v>س1</v>
          </cell>
        </row>
        <row r="2795">
          <cell r="A2795">
            <v>214811</v>
          </cell>
          <cell r="B2795" t="str">
            <v>خالد العلي</v>
          </cell>
          <cell r="C2795" t="str">
            <v>حسن</v>
          </cell>
          <cell r="D2795" t="str">
            <v>امل</v>
          </cell>
          <cell r="E2795" t="str">
            <v>س1</v>
          </cell>
        </row>
        <row r="2796">
          <cell r="A2796">
            <v>214812</v>
          </cell>
          <cell r="B2796" t="str">
            <v>خالد حمود</v>
          </cell>
          <cell r="C2796" t="str">
            <v>حمود</v>
          </cell>
          <cell r="D2796" t="str">
            <v>نبيها</v>
          </cell>
          <cell r="E2796" t="str">
            <v>س1</v>
          </cell>
        </row>
        <row r="2797">
          <cell r="A2797">
            <v>214813</v>
          </cell>
          <cell r="B2797" t="str">
            <v>خالد عسود</v>
          </cell>
          <cell r="C2797" t="str">
            <v>اسماعيل</v>
          </cell>
          <cell r="D2797" t="str">
            <v>صبحه</v>
          </cell>
          <cell r="E2797" t="str">
            <v>س2</v>
          </cell>
        </row>
        <row r="2798">
          <cell r="A2798">
            <v>214814</v>
          </cell>
          <cell r="B2798" t="str">
            <v>خالد عميان</v>
          </cell>
          <cell r="C2798" t="str">
            <v>علي</v>
          </cell>
          <cell r="D2798" t="str">
            <v>مريم</v>
          </cell>
          <cell r="E2798" t="str">
            <v>س1</v>
          </cell>
        </row>
        <row r="2799">
          <cell r="A2799">
            <v>214815</v>
          </cell>
          <cell r="B2799" t="str">
            <v>خالد قطيمان</v>
          </cell>
          <cell r="C2799" t="str">
            <v>محمد صفوان</v>
          </cell>
          <cell r="D2799" t="str">
            <v>ناهده</v>
          </cell>
          <cell r="E2799" t="str">
            <v>س1</v>
          </cell>
        </row>
        <row r="2800">
          <cell r="A2800">
            <v>214816</v>
          </cell>
          <cell r="B2800" t="str">
            <v>خانم يوسف</v>
          </cell>
          <cell r="C2800" t="str">
            <v>عثمان</v>
          </cell>
          <cell r="D2800" t="str">
            <v>صالحه</v>
          </cell>
          <cell r="E2800" t="str">
            <v>س3</v>
          </cell>
        </row>
        <row r="2801">
          <cell r="A2801">
            <v>214817</v>
          </cell>
          <cell r="B2801" t="str">
            <v>خديجه بري</v>
          </cell>
          <cell r="C2801" t="str">
            <v>محمدغياث</v>
          </cell>
          <cell r="D2801" t="str">
            <v>غاده</v>
          </cell>
          <cell r="E2801" t="str">
            <v>س1</v>
          </cell>
        </row>
        <row r="2802">
          <cell r="A2802">
            <v>214818</v>
          </cell>
          <cell r="B2802" t="str">
            <v>خديجه دريبي</v>
          </cell>
          <cell r="C2802" t="str">
            <v>محمود</v>
          </cell>
          <cell r="D2802" t="str">
            <v>بدره</v>
          </cell>
          <cell r="E2802" t="str">
            <v>س1</v>
          </cell>
        </row>
        <row r="2803">
          <cell r="A2803">
            <v>214819</v>
          </cell>
          <cell r="B2803" t="str">
            <v>خديجه علي الحمد المفرج</v>
          </cell>
          <cell r="C2803" t="str">
            <v>قثم</v>
          </cell>
          <cell r="D2803" t="str">
            <v>سوزان</v>
          </cell>
          <cell r="E2803" t="str">
            <v>س1</v>
          </cell>
        </row>
        <row r="2804">
          <cell r="A2804">
            <v>214820</v>
          </cell>
          <cell r="B2804" t="str">
            <v>خديجه معمار</v>
          </cell>
          <cell r="C2804" t="str">
            <v>عمر</v>
          </cell>
          <cell r="D2804" t="str">
            <v>كوثر</v>
          </cell>
          <cell r="E2804" t="str">
            <v>س1</v>
          </cell>
        </row>
        <row r="2805">
          <cell r="A2805">
            <v>214821</v>
          </cell>
          <cell r="B2805" t="str">
            <v>خنساء عباس</v>
          </cell>
          <cell r="C2805" t="str">
            <v>عبد الرحيم</v>
          </cell>
          <cell r="D2805" t="str">
            <v>سعده</v>
          </cell>
          <cell r="E2805" t="str">
            <v>س1</v>
          </cell>
        </row>
        <row r="2806">
          <cell r="A2806">
            <v>214822</v>
          </cell>
          <cell r="B2806" t="str">
            <v>دارين عباس</v>
          </cell>
          <cell r="C2806" t="str">
            <v>انور</v>
          </cell>
          <cell r="D2806" t="str">
            <v>مطيعه</v>
          </cell>
          <cell r="E2806" t="str">
            <v>س1</v>
          </cell>
        </row>
        <row r="2807">
          <cell r="A2807">
            <v>214823</v>
          </cell>
          <cell r="B2807" t="str">
            <v>داليا اسماعيل</v>
          </cell>
          <cell r="C2807" t="str">
            <v>وجيه</v>
          </cell>
          <cell r="D2807" t="str">
            <v>هند</v>
          </cell>
          <cell r="E2807" t="str">
            <v>س1</v>
          </cell>
        </row>
        <row r="2808">
          <cell r="A2808">
            <v>214824</v>
          </cell>
          <cell r="B2808" t="str">
            <v>داليا درباس</v>
          </cell>
          <cell r="C2808" t="str">
            <v>اسماعيل</v>
          </cell>
          <cell r="D2808" t="str">
            <v>ردينه</v>
          </cell>
          <cell r="E2808" t="str">
            <v>س3</v>
          </cell>
        </row>
        <row r="2809">
          <cell r="A2809">
            <v>214825</v>
          </cell>
          <cell r="B2809" t="str">
            <v>دانا زنداقي</v>
          </cell>
          <cell r="C2809" t="str">
            <v>ابراهيم</v>
          </cell>
          <cell r="D2809" t="str">
            <v>انجيلا</v>
          </cell>
          <cell r="E2809" t="str">
            <v>س1</v>
          </cell>
        </row>
        <row r="2810">
          <cell r="A2810">
            <v>214826</v>
          </cell>
          <cell r="B2810" t="str">
            <v>دانا عبد الكريم</v>
          </cell>
          <cell r="C2810" t="str">
            <v>بشار</v>
          </cell>
          <cell r="D2810" t="str">
            <v>كوشان</v>
          </cell>
          <cell r="E2810" t="str">
            <v>س1</v>
          </cell>
        </row>
        <row r="2811">
          <cell r="A2811">
            <v>214827</v>
          </cell>
          <cell r="B2811" t="str">
            <v>دانا عتمه</v>
          </cell>
          <cell r="C2811" t="str">
            <v>محي الدين</v>
          </cell>
          <cell r="D2811" t="str">
            <v>ابتسام</v>
          </cell>
          <cell r="E2811" t="str">
            <v>س2</v>
          </cell>
        </row>
        <row r="2812">
          <cell r="A2812">
            <v>214828</v>
          </cell>
          <cell r="B2812" t="str">
            <v>داني كردوس</v>
          </cell>
          <cell r="C2812" t="str">
            <v>كبريل</v>
          </cell>
          <cell r="D2812" t="str">
            <v>منى</v>
          </cell>
          <cell r="E2812" t="str">
            <v>س3</v>
          </cell>
        </row>
        <row r="2813">
          <cell r="A2813">
            <v>214829</v>
          </cell>
          <cell r="B2813" t="str">
            <v>دانيا ابورميح</v>
          </cell>
          <cell r="C2813" t="str">
            <v>رضوان</v>
          </cell>
          <cell r="D2813" t="str">
            <v>ناهد</v>
          </cell>
          <cell r="E2813" t="str">
            <v>س3</v>
          </cell>
        </row>
        <row r="2814">
          <cell r="A2814">
            <v>214830</v>
          </cell>
          <cell r="B2814" t="str">
            <v>دانيا اللحام</v>
          </cell>
          <cell r="C2814" t="str">
            <v>محمد يوسف</v>
          </cell>
          <cell r="D2814" t="str">
            <v>نسرين</v>
          </cell>
          <cell r="E2814" t="str">
            <v>س1</v>
          </cell>
        </row>
        <row r="2815">
          <cell r="A2815">
            <v>214831</v>
          </cell>
          <cell r="B2815" t="str">
            <v>دريد الرحال</v>
          </cell>
          <cell r="C2815" t="str">
            <v>حسن</v>
          </cell>
          <cell r="D2815" t="str">
            <v>فريال</v>
          </cell>
          <cell r="E2815" t="str">
            <v>س1</v>
          </cell>
        </row>
        <row r="2816">
          <cell r="A2816">
            <v>214833</v>
          </cell>
          <cell r="B2816" t="str">
            <v>دعاء الابراهيم</v>
          </cell>
          <cell r="C2816" t="str">
            <v>مفيد</v>
          </cell>
          <cell r="D2816" t="str">
            <v>لينا</v>
          </cell>
          <cell r="E2816" t="str">
            <v>س1</v>
          </cell>
        </row>
        <row r="2817">
          <cell r="A2817">
            <v>214834</v>
          </cell>
          <cell r="B2817" t="str">
            <v>دعاء الحاصباني</v>
          </cell>
          <cell r="C2817" t="str">
            <v>عبدالوهاب</v>
          </cell>
          <cell r="D2817" t="str">
            <v>رنده</v>
          </cell>
          <cell r="E2817" t="str">
            <v>س3</v>
          </cell>
        </row>
        <row r="2818">
          <cell r="A2818">
            <v>214835</v>
          </cell>
          <cell r="B2818" t="str">
            <v>دعاء السهلي</v>
          </cell>
          <cell r="C2818" t="str">
            <v>غسان</v>
          </cell>
          <cell r="D2818" t="str">
            <v>عائشه</v>
          </cell>
          <cell r="E2818" t="str">
            <v>س3</v>
          </cell>
        </row>
        <row r="2819">
          <cell r="A2819">
            <v>214836</v>
          </cell>
          <cell r="B2819" t="str">
            <v>دعاء القنطار</v>
          </cell>
          <cell r="C2819" t="str">
            <v>ايمن</v>
          </cell>
          <cell r="D2819" t="str">
            <v>فيزه</v>
          </cell>
          <cell r="E2819" t="str">
            <v>س3ح</v>
          </cell>
        </row>
        <row r="2820">
          <cell r="A2820">
            <v>214837</v>
          </cell>
          <cell r="B2820" t="str">
            <v>دعاء المحمود</v>
          </cell>
          <cell r="C2820" t="str">
            <v>نور الدين</v>
          </cell>
          <cell r="D2820" t="str">
            <v>رئيفه</v>
          </cell>
          <cell r="E2820" t="str">
            <v>س1</v>
          </cell>
        </row>
        <row r="2821">
          <cell r="A2821">
            <v>214838</v>
          </cell>
          <cell r="B2821" t="str">
            <v>دعاء طعمه</v>
          </cell>
          <cell r="C2821" t="str">
            <v>رضوان</v>
          </cell>
          <cell r="D2821" t="str">
            <v>غفران</v>
          </cell>
          <cell r="E2821" t="str">
            <v>س1</v>
          </cell>
        </row>
        <row r="2822">
          <cell r="A2822">
            <v>214839</v>
          </cell>
          <cell r="B2822" t="str">
            <v>دعاء نصر</v>
          </cell>
          <cell r="C2822" t="str">
            <v>نجيب</v>
          </cell>
          <cell r="D2822" t="str">
            <v>اسيمه</v>
          </cell>
          <cell r="E2822" t="str">
            <v>س1</v>
          </cell>
        </row>
        <row r="2823">
          <cell r="A2823">
            <v>214840</v>
          </cell>
          <cell r="B2823" t="str">
            <v>دلال البزره</v>
          </cell>
          <cell r="C2823" t="str">
            <v>عماد</v>
          </cell>
          <cell r="D2823" t="str">
            <v>سوزان</v>
          </cell>
          <cell r="E2823" t="str">
            <v>س2</v>
          </cell>
        </row>
        <row r="2824">
          <cell r="A2824">
            <v>214841</v>
          </cell>
          <cell r="B2824" t="str">
            <v>دلال الحمد</v>
          </cell>
          <cell r="C2824" t="str">
            <v>عبيد</v>
          </cell>
          <cell r="D2824" t="str">
            <v>نفوعه</v>
          </cell>
          <cell r="E2824" t="str">
            <v>س1</v>
          </cell>
        </row>
        <row r="2825">
          <cell r="A2825">
            <v>214842</v>
          </cell>
          <cell r="B2825" t="str">
            <v>دلال العبد</v>
          </cell>
          <cell r="C2825" t="str">
            <v>ابراهيم</v>
          </cell>
          <cell r="D2825" t="str">
            <v>رشده</v>
          </cell>
          <cell r="E2825" t="str">
            <v>س2</v>
          </cell>
        </row>
        <row r="2826">
          <cell r="A2826">
            <v>214843</v>
          </cell>
          <cell r="B2826" t="str">
            <v>دنيا الشيحاوي</v>
          </cell>
          <cell r="C2826" t="str">
            <v>اسامه</v>
          </cell>
          <cell r="D2826" t="str">
            <v>تهامه</v>
          </cell>
          <cell r="E2826" t="str">
            <v>س1</v>
          </cell>
        </row>
        <row r="2827">
          <cell r="A2827">
            <v>214844</v>
          </cell>
          <cell r="B2827" t="str">
            <v>ديانا الاغبر</v>
          </cell>
          <cell r="C2827" t="str">
            <v>مازن</v>
          </cell>
          <cell r="D2827" t="str">
            <v>وديعه</v>
          </cell>
          <cell r="E2827" t="str">
            <v>س2</v>
          </cell>
        </row>
        <row r="2828">
          <cell r="A2828">
            <v>214845</v>
          </cell>
          <cell r="B2828" t="str">
            <v>ديالا رزمه</v>
          </cell>
          <cell r="C2828" t="str">
            <v>نبيل</v>
          </cell>
          <cell r="D2828" t="str">
            <v>نجوى</v>
          </cell>
          <cell r="E2828" t="str">
            <v>س1</v>
          </cell>
        </row>
        <row r="2829">
          <cell r="A2829">
            <v>214846</v>
          </cell>
          <cell r="B2829" t="str">
            <v>ديالا زيدان</v>
          </cell>
          <cell r="C2829" t="str">
            <v>محمدنادر</v>
          </cell>
          <cell r="D2829" t="str">
            <v>يوركوفا</v>
          </cell>
          <cell r="E2829" t="str">
            <v>س1</v>
          </cell>
        </row>
        <row r="2830">
          <cell r="A2830">
            <v>214847</v>
          </cell>
          <cell r="B2830" t="str">
            <v>ديالا شاهين</v>
          </cell>
          <cell r="C2830" t="str">
            <v>رياض</v>
          </cell>
          <cell r="D2830" t="str">
            <v>منى</v>
          </cell>
          <cell r="E2830" t="str">
            <v>س2</v>
          </cell>
        </row>
        <row r="2831">
          <cell r="A2831">
            <v>214848</v>
          </cell>
          <cell r="B2831" t="str">
            <v>ديالا هلال</v>
          </cell>
          <cell r="C2831" t="str">
            <v>احمد</v>
          </cell>
          <cell r="D2831" t="str">
            <v>ندوه</v>
          </cell>
          <cell r="E2831" t="str">
            <v>س1</v>
          </cell>
        </row>
        <row r="2832">
          <cell r="A2832">
            <v>214849</v>
          </cell>
          <cell r="B2832" t="str">
            <v>ديانا بركات</v>
          </cell>
          <cell r="C2832" t="str">
            <v>عيسى</v>
          </cell>
          <cell r="D2832" t="str">
            <v>اسيمه</v>
          </cell>
          <cell r="E2832" t="str">
            <v>س2</v>
          </cell>
        </row>
        <row r="2833">
          <cell r="A2833">
            <v>214850</v>
          </cell>
          <cell r="B2833" t="str">
            <v>ديانا شقير</v>
          </cell>
          <cell r="C2833" t="str">
            <v>خالد</v>
          </cell>
          <cell r="D2833" t="str">
            <v>فاتن</v>
          </cell>
          <cell r="E2833" t="str">
            <v>س1</v>
          </cell>
        </row>
        <row r="2834">
          <cell r="A2834">
            <v>214851</v>
          </cell>
          <cell r="B2834" t="str">
            <v>ديانا علي</v>
          </cell>
          <cell r="C2834" t="str">
            <v>سلمان</v>
          </cell>
          <cell r="D2834" t="str">
            <v>سلام</v>
          </cell>
          <cell r="E2834" t="str">
            <v>س1</v>
          </cell>
        </row>
        <row r="2835">
          <cell r="A2835">
            <v>214852</v>
          </cell>
          <cell r="B2835" t="str">
            <v>ديما نويصر</v>
          </cell>
          <cell r="C2835" t="str">
            <v>نزار</v>
          </cell>
          <cell r="D2835" t="str">
            <v>نهلا</v>
          </cell>
          <cell r="E2835" t="str">
            <v>س1</v>
          </cell>
        </row>
        <row r="2836">
          <cell r="A2836">
            <v>214853</v>
          </cell>
          <cell r="B2836" t="str">
            <v>ديما الحلبي</v>
          </cell>
          <cell r="C2836" t="str">
            <v>شبلي</v>
          </cell>
          <cell r="D2836" t="str">
            <v>فرنجيه</v>
          </cell>
          <cell r="E2836" t="str">
            <v>س1</v>
          </cell>
        </row>
        <row r="2837">
          <cell r="A2837">
            <v>214854</v>
          </cell>
          <cell r="B2837" t="str">
            <v>ديما حسن</v>
          </cell>
          <cell r="C2837" t="str">
            <v>مفيد</v>
          </cell>
          <cell r="D2837" t="str">
            <v>روز</v>
          </cell>
          <cell r="E2837" t="str">
            <v>س3</v>
          </cell>
        </row>
        <row r="2838">
          <cell r="A2838">
            <v>214855</v>
          </cell>
          <cell r="B2838" t="str">
            <v>ديما خليل</v>
          </cell>
          <cell r="C2838" t="str">
            <v>علي</v>
          </cell>
          <cell r="D2838" t="str">
            <v>سميره</v>
          </cell>
          <cell r="E2838" t="str">
            <v>س3</v>
          </cell>
        </row>
        <row r="2839">
          <cell r="A2839">
            <v>214856</v>
          </cell>
          <cell r="B2839" t="str">
            <v>ديمه احمد شيخ ويس</v>
          </cell>
          <cell r="C2839" t="str">
            <v>احمدصائب</v>
          </cell>
          <cell r="D2839" t="str">
            <v>ناديا</v>
          </cell>
          <cell r="E2839" t="str">
            <v>س3</v>
          </cell>
        </row>
        <row r="2840">
          <cell r="A2840">
            <v>214857</v>
          </cell>
          <cell r="B2840" t="str">
            <v>ديمه السلامه</v>
          </cell>
          <cell r="C2840" t="str">
            <v>عبد الناصر</v>
          </cell>
          <cell r="D2840" t="str">
            <v>هدى</v>
          </cell>
          <cell r="E2840" t="str">
            <v>س1</v>
          </cell>
        </row>
        <row r="2841">
          <cell r="A2841">
            <v>214858</v>
          </cell>
          <cell r="B2841" t="str">
            <v>ديمه الاحمد</v>
          </cell>
          <cell r="C2841" t="str">
            <v>بشار</v>
          </cell>
          <cell r="D2841" t="str">
            <v>سفانه</v>
          </cell>
          <cell r="E2841" t="str">
            <v>س1</v>
          </cell>
        </row>
        <row r="2842">
          <cell r="A2842">
            <v>214859</v>
          </cell>
          <cell r="B2842" t="str">
            <v>دينا عساف</v>
          </cell>
          <cell r="C2842" t="str">
            <v>ميشال</v>
          </cell>
          <cell r="D2842" t="str">
            <v>فاديا</v>
          </cell>
          <cell r="E2842" t="str">
            <v>س3</v>
          </cell>
        </row>
        <row r="2843">
          <cell r="A2843">
            <v>214860</v>
          </cell>
          <cell r="B2843" t="str">
            <v>ذكاء معروف</v>
          </cell>
          <cell r="C2843" t="str">
            <v>محمود</v>
          </cell>
          <cell r="D2843" t="str">
            <v>غاده</v>
          </cell>
          <cell r="E2843" t="str">
            <v>س2</v>
          </cell>
        </row>
        <row r="2844">
          <cell r="A2844">
            <v>214861</v>
          </cell>
          <cell r="B2844" t="str">
            <v>رؤى حسن</v>
          </cell>
          <cell r="C2844" t="str">
            <v>سامر</v>
          </cell>
          <cell r="D2844" t="str">
            <v>رويده</v>
          </cell>
          <cell r="E2844" t="str">
            <v>س1</v>
          </cell>
        </row>
        <row r="2845">
          <cell r="A2845">
            <v>214862</v>
          </cell>
          <cell r="B2845" t="str">
            <v>رائد ابراهيم</v>
          </cell>
          <cell r="C2845" t="str">
            <v>ابراهيم</v>
          </cell>
          <cell r="D2845" t="str">
            <v>جهينه</v>
          </cell>
          <cell r="E2845" t="str">
            <v>س1</v>
          </cell>
        </row>
        <row r="2846">
          <cell r="A2846">
            <v>214863</v>
          </cell>
          <cell r="B2846" t="str">
            <v>رائد النفوري</v>
          </cell>
          <cell r="C2846" t="str">
            <v>عصام</v>
          </cell>
          <cell r="D2846" t="str">
            <v>دلال</v>
          </cell>
          <cell r="E2846" t="str">
            <v>س1</v>
          </cell>
        </row>
        <row r="2847">
          <cell r="A2847">
            <v>214864</v>
          </cell>
          <cell r="B2847" t="str">
            <v>راشد الحمد</v>
          </cell>
          <cell r="C2847" t="str">
            <v>عصيدي</v>
          </cell>
          <cell r="D2847" t="str">
            <v>حليمه</v>
          </cell>
          <cell r="E2847" t="str">
            <v>س1</v>
          </cell>
        </row>
        <row r="2848">
          <cell r="A2848">
            <v>214865</v>
          </cell>
          <cell r="B2848" t="str">
            <v>راشيل عبود</v>
          </cell>
          <cell r="C2848" t="str">
            <v>هشام</v>
          </cell>
          <cell r="D2848" t="str">
            <v>منى</v>
          </cell>
          <cell r="E2848" t="str">
            <v>س1</v>
          </cell>
        </row>
        <row r="2849">
          <cell r="A2849">
            <v>214866</v>
          </cell>
          <cell r="B2849" t="str">
            <v>راغب الحج</v>
          </cell>
          <cell r="C2849" t="str">
            <v>منير</v>
          </cell>
          <cell r="D2849" t="str">
            <v>جومانا</v>
          </cell>
          <cell r="E2849" t="str">
            <v>س1</v>
          </cell>
        </row>
        <row r="2850">
          <cell r="A2850">
            <v>214867</v>
          </cell>
          <cell r="B2850" t="str">
            <v>راغده عبود</v>
          </cell>
          <cell r="C2850" t="str">
            <v>سلمان</v>
          </cell>
          <cell r="D2850" t="str">
            <v>ندى</v>
          </cell>
          <cell r="E2850" t="str">
            <v>س1</v>
          </cell>
        </row>
        <row r="2851">
          <cell r="A2851">
            <v>214868</v>
          </cell>
          <cell r="B2851" t="str">
            <v>رافت كمال</v>
          </cell>
          <cell r="C2851" t="str">
            <v>علي</v>
          </cell>
          <cell r="D2851" t="str">
            <v>الهام</v>
          </cell>
          <cell r="E2851" t="str">
            <v>س1</v>
          </cell>
        </row>
        <row r="2852">
          <cell r="A2852">
            <v>214869</v>
          </cell>
          <cell r="B2852" t="str">
            <v>راما شعبان</v>
          </cell>
          <cell r="C2852" t="str">
            <v>صلاح</v>
          </cell>
          <cell r="D2852" t="str">
            <v>سناء</v>
          </cell>
          <cell r="E2852" t="str">
            <v>س3</v>
          </cell>
        </row>
        <row r="2853">
          <cell r="A2853">
            <v>214870</v>
          </cell>
          <cell r="B2853" t="str">
            <v>راما ابو محمود</v>
          </cell>
          <cell r="C2853" t="str">
            <v>برهان</v>
          </cell>
          <cell r="D2853" t="str">
            <v>وفاء</v>
          </cell>
          <cell r="E2853" t="str">
            <v>س1</v>
          </cell>
        </row>
        <row r="2854">
          <cell r="A2854">
            <v>214871</v>
          </cell>
          <cell r="B2854" t="str">
            <v>راما جحا</v>
          </cell>
          <cell r="C2854" t="str">
            <v>سمير</v>
          </cell>
          <cell r="D2854" t="str">
            <v>شاديه</v>
          </cell>
          <cell r="E2854" t="str">
            <v>س3</v>
          </cell>
        </row>
        <row r="2855">
          <cell r="A2855">
            <v>214872</v>
          </cell>
          <cell r="B2855" t="str">
            <v>راما رضوان</v>
          </cell>
          <cell r="C2855" t="str">
            <v>اياد</v>
          </cell>
          <cell r="D2855" t="str">
            <v>ايمان</v>
          </cell>
          <cell r="E2855" t="str">
            <v>س1</v>
          </cell>
        </row>
        <row r="2856">
          <cell r="A2856">
            <v>214873</v>
          </cell>
          <cell r="B2856" t="str">
            <v>راما مبيض</v>
          </cell>
          <cell r="C2856" t="str">
            <v>موفق</v>
          </cell>
          <cell r="D2856" t="str">
            <v>هيام</v>
          </cell>
          <cell r="E2856" t="str">
            <v>س3</v>
          </cell>
        </row>
        <row r="2857">
          <cell r="A2857">
            <v>214874</v>
          </cell>
          <cell r="B2857" t="str">
            <v>رامي حماده</v>
          </cell>
          <cell r="C2857" t="str">
            <v>عمر</v>
          </cell>
          <cell r="D2857" t="str">
            <v>هاله</v>
          </cell>
          <cell r="E2857" t="str">
            <v>س3</v>
          </cell>
        </row>
        <row r="2858">
          <cell r="A2858">
            <v>214875</v>
          </cell>
          <cell r="B2858" t="str">
            <v>رامي سليق</v>
          </cell>
          <cell r="C2858" t="str">
            <v>محمد رضوان</v>
          </cell>
          <cell r="D2858" t="str">
            <v>هلا</v>
          </cell>
          <cell r="E2858" t="str">
            <v>س1</v>
          </cell>
        </row>
        <row r="2859">
          <cell r="A2859">
            <v>214876</v>
          </cell>
          <cell r="B2859" t="str">
            <v>رامي عويضه</v>
          </cell>
          <cell r="C2859" t="str">
            <v>خالد</v>
          </cell>
          <cell r="D2859" t="str">
            <v>فاتنه</v>
          </cell>
          <cell r="E2859" t="str">
            <v>س1</v>
          </cell>
        </row>
        <row r="2860">
          <cell r="A2860">
            <v>214877</v>
          </cell>
          <cell r="B2860" t="str">
            <v>رامي مراد</v>
          </cell>
          <cell r="C2860" t="str">
            <v>رياض</v>
          </cell>
          <cell r="D2860" t="str">
            <v>نوال</v>
          </cell>
          <cell r="E2860" t="str">
            <v>س3</v>
          </cell>
        </row>
        <row r="2861">
          <cell r="A2861">
            <v>214878</v>
          </cell>
          <cell r="B2861" t="str">
            <v>رامي يعقوب</v>
          </cell>
          <cell r="C2861" t="str">
            <v>زاهد</v>
          </cell>
          <cell r="D2861" t="str">
            <v>رضيه</v>
          </cell>
          <cell r="E2861" t="str">
            <v>س1</v>
          </cell>
        </row>
        <row r="2862">
          <cell r="A2862">
            <v>214879</v>
          </cell>
          <cell r="B2862" t="str">
            <v>ربا ابو حطب</v>
          </cell>
          <cell r="C2862" t="str">
            <v>محمد</v>
          </cell>
          <cell r="D2862" t="str">
            <v>ايمان</v>
          </cell>
          <cell r="E2862" t="str">
            <v>س1</v>
          </cell>
        </row>
        <row r="2863">
          <cell r="A2863">
            <v>214880</v>
          </cell>
          <cell r="B2863" t="str">
            <v>ربا البويضاني</v>
          </cell>
          <cell r="C2863" t="str">
            <v>محمد</v>
          </cell>
          <cell r="D2863" t="str">
            <v>مطيعه</v>
          </cell>
          <cell r="E2863" t="str">
            <v>س3</v>
          </cell>
        </row>
        <row r="2864">
          <cell r="A2864">
            <v>214881</v>
          </cell>
          <cell r="B2864" t="str">
            <v>ربا الذياب</v>
          </cell>
          <cell r="C2864" t="str">
            <v>محمد</v>
          </cell>
          <cell r="D2864" t="str">
            <v>انعام</v>
          </cell>
          <cell r="E2864" t="str">
            <v>س2ح</v>
          </cell>
        </row>
        <row r="2865">
          <cell r="A2865">
            <v>214882</v>
          </cell>
          <cell r="B2865" t="str">
            <v>ربى السعدي</v>
          </cell>
          <cell r="C2865" t="str">
            <v>هاني</v>
          </cell>
          <cell r="D2865" t="str">
            <v>سمر</v>
          </cell>
          <cell r="E2865" t="str">
            <v>س2</v>
          </cell>
        </row>
        <row r="2866">
          <cell r="A2866">
            <v>214883</v>
          </cell>
          <cell r="B2866" t="str">
            <v>ربيع كساب</v>
          </cell>
          <cell r="C2866" t="str">
            <v>حمزه</v>
          </cell>
          <cell r="D2866" t="str">
            <v>دلال</v>
          </cell>
          <cell r="E2866" t="str">
            <v>س3ح</v>
          </cell>
        </row>
        <row r="2867">
          <cell r="A2867">
            <v>214884</v>
          </cell>
          <cell r="B2867" t="str">
            <v>رحاب العبيد</v>
          </cell>
          <cell r="C2867" t="str">
            <v>طالب</v>
          </cell>
          <cell r="D2867" t="str">
            <v>حبسه</v>
          </cell>
          <cell r="E2867" t="str">
            <v>س1</v>
          </cell>
        </row>
        <row r="2868">
          <cell r="A2868">
            <v>214885</v>
          </cell>
          <cell r="B2868" t="str">
            <v>رحاب ملحم</v>
          </cell>
          <cell r="C2868" t="str">
            <v>عبد اللطيف</v>
          </cell>
          <cell r="D2868" t="str">
            <v>فضيله</v>
          </cell>
          <cell r="E2868" t="str">
            <v>س1</v>
          </cell>
        </row>
        <row r="2869">
          <cell r="A2869">
            <v>214886</v>
          </cell>
          <cell r="B2869" t="str">
            <v>رحمه التمر</v>
          </cell>
          <cell r="C2869" t="str">
            <v>عبد العزيز</v>
          </cell>
          <cell r="D2869" t="str">
            <v>دنيا</v>
          </cell>
          <cell r="E2869" t="str">
            <v>س2</v>
          </cell>
        </row>
        <row r="2870">
          <cell r="A2870">
            <v>214887</v>
          </cell>
          <cell r="B2870" t="str">
            <v>رحمه شعلان</v>
          </cell>
          <cell r="C2870" t="str">
            <v>محمد صفوه</v>
          </cell>
          <cell r="D2870" t="str">
            <v>فاديا</v>
          </cell>
          <cell r="E2870" t="str">
            <v>س1</v>
          </cell>
        </row>
        <row r="2871">
          <cell r="A2871">
            <v>214888</v>
          </cell>
          <cell r="B2871" t="str">
            <v>ردينه جمال الدين</v>
          </cell>
          <cell r="C2871" t="str">
            <v>محمد</v>
          </cell>
          <cell r="D2871" t="str">
            <v>ليلى</v>
          </cell>
          <cell r="E2871" t="str">
            <v>س3</v>
          </cell>
        </row>
        <row r="2872">
          <cell r="A2872">
            <v>214889</v>
          </cell>
          <cell r="B2872" t="str">
            <v>رزان الحسنيه</v>
          </cell>
          <cell r="C2872" t="str">
            <v>حسن</v>
          </cell>
          <cell r="D2872" t="str">
            <v>عفاف</v>
          </cell>
          <cell r="E2872" t="str">
            <v>س2</v>
          </cell>
        </row>
        <row r="2873">
          <cell r="A2873">
            <v>214890</v>
          </cell>
          <cell r="B2873" t="str">
            <v>رزان حموده</v>
          </cell>
          <cell r="C2873" t="str">
            <v>ماجد</v>
          </cell>
          <cell r="D2873" t="str">
            <v>باسمه</v>
          </cell>
          <cell r="E2873" t="str">
            <v>س1</v>
          </cell>
        </row>
        <row r="2874">
          <cell r="A2874">
            <v>214891</v>
          </cell>
          <cell r="B2874" t="str">
            <v>رزان غصن</v>
          </cell>
          <cell r="C2874" t="str">
            <v>عبد الله</v>
          </cell>
          <cell r="D2874" t="str">
            <v>جوزفين</v>
          </cell>
          <cell r="E2874" t="str">
            <v>س3</v>
          </cell>
        </row>
        <row r="2875">
          <cell r="A2875">
            <v>214892</v>
          </cell>
          <cell r="B2875" t="str">
            <v>رشا ابراهيم</v>
          </cell>
          <cell r="C2875" t="str">
            <v>نمر</v>
          </cell>
          <cell r="D2875" t="str">
            <v>مريم</v>
          </cell>
          <cell r="E2875" t="str">
            <v>س2</v>
          </cell>
        </row>
        <row r="2876">
          <cell r="A2876">
            <v>214893</v>
          </cell>
          <cell r="B2876" t="str">
            <v>رشا ابراهيم</v>
          </cell>
          <cell r="C2876" t="str">
            <v>بركات</v>
          </cell>
          <cell r="D2876" t="str">
            <v>انعام</v>
          </cell>
          <cell r="E2876" t="str">
            <v>س3</v>
          </cell>
        </row>
        <row r="2877">
          <cell r="A2877">
            <v>214894</v>
          </cell>
          <cell r="B2877" t="str">
            <v>رشا الحسيني</v>
          </cell>
          <cell r="C2877" t="str">
            <v>احمد وليد</v>
          </cell>
          <cell r="D2877" t="str">
            <v>الهام</v>
          </cell>
          <cell r="E2877" t="str">
            <v>س1</v>
          </cell>
        </row>
        <row r="2878">
          <cell r="A2878">
            <v>214895</v>
          </cell>
          <cell r="B2878" t="str">
            <v>رشا اللهياني</v>
          </cell>
          <cell r="C2878" t="str">
            <v>فوزات</v>
          </cell>
          <cell r="D2878" t="str">
            <v>سميره</v>
          </cell>
          <cell r="E2878" t="str">
            <v>س2</v>
          </cell>
        </row>
        <row r="2879">
          <cell r="A2879">
            <v>214896</v>
          </cell>
          <cell r="B2879" t="str">
            <v>رشا سليمان</v>
          </cell>
          <cell r="C2879" t="str">
            <v>احمد</v>
          </cell>
          <cell r="D2879" t="str">
            <v>سهيلا</v>
          </cell>
          <cell r="E2879" t="str">
            <v>س2</v>
          </cell>
        </row>
        <row r="2880">
          <cell r="A2880">
            <v>214897</v>
          </cell>
          <cell r="B2880" t="str">
            <v>رشا سليمان</v>
          </cell>
          <cell r="C2880" t="str">
            <v>علي</v>
          </cell>
          <cell r="D2880" t="str">
            <v>ميا</v>
          </cell>
          <cell r="E2880" t="str">
            <v>س3</v>
          </cell>
        </row>
        <row r="2881">
          <cell r="A2881">
            <v>214898</v>
          </cell>
          <cell r="B2881" t="str">
            <v>رغد ظاهر</v>
          </cell>
          <cell r="C2881" t="str">
            <v>قاسم</v>
          </cell>
          <cell r="D2881" t="str">
            <v>هدى</v>
          </cell>
          <cell r="E2881" t="str">
            <v>س2</v>
          </cell>
        </row>
        <row r="2882">
          <cell r="A2882">
            <v>214899</v>
          </cell>
          <cell r="B2882" t="str">
            <v>رغد عبد الحميد</v>
          </cell>
          <cell r="C2882" t="str">
            <v>علي</v>
          </cell>
          <cell r="D2882" t="str">
            <v>حنان</v>
          </cell>
          <cell r="E2882" t="str">
            <v>س1</v>
          </cell>
        </row>
        <row r="2883">
          <cell r="A2883">
            <v>214900</v>
          </cell>
          <cell r="B2883" t="str">
            <v>رغد عثمان</v>
          </cell>
          <cell r="C2883" t="str">
            <v>عبدالكريم</v>
          </cell>
          <cell r="D2883" t="str">
            <v>نهاد</v>
          </cell>
          <cell r="E2883" t="str">
            <v>س2</v>
          </cell>
        </row>
        <row r="2884">
          <cell r="A2884">
            <v>214901</v>
          </cell>
          <cell r="B2884" t="str">
            <v>رغد ناصر</v>
          </cell>
          <cell r="C2884" t="str">
            <v>غسان</v>
          </cell>
          <cell r="D2884" t="str">
            <v>جمانه</v>
          </cell>
          <cell r="E2884" t="str">
            <v>س2</v>
          </cell>
        </row>
        <row r="2885">
          <cell r="A2885">
            <v>214902</v>
          </cell>
          <cell r="B2885" t="str">
            <v>رغده ابوعز الدين</v>
          </cell>
          <cell r="C2885" t="str">
            <v>عزالدين</v>
          </cell>
          <cell r="D2885" t="str">
            <v>خلود</v>
          </cell>
          <cell r="E2885" t="str">
            <v>س3</v>
          </cell>
        </row>
        <row r="2886">
          <cell r="A2886">
            <v>214903</v>
          </cell>
          <cell r="B2886" t="str">
            <v>رغده العلي</v>
          </cell>
          <cell r="C2886" t="str">
            <v>ناجي</v>
          </cell>
          <cell r="D2886" t="str">
            <v>صبحه</v>
          </cell>
          <cell r="E2886" t="str">
            <v>س2</v>
          </cell>
        </row>
        <row r="2887">
          <cell r="A2887">
            <v>214904</v>
          </cell>
          <cell r="B2887" t="str">
            <v>رماء شدود</v>
          </cell>
          <cell r="C2887" t="str">
            <v>نبيه</v>
          </cell>
          <cell r="D2887" t="str">
            <v>اعتدال</v>
          </cell>
          <cell r="E2887" t="str">
            <v>س1</v>
          </cell>
        </row>
        <row r="2888">
          <cell r="A2888">
            <v>214905</v>
          </cell>
          <cell r="B2888" t="str">
            <v>رنا بلان</v>
          </cell>
          <cell r="C2888" t="str">
            <v>كنج</v>
          </cell>
          <cell r="D2888" t="str">
            <v>ساميا</v>
          </cell>
          <cell r="E2888" t="str">
            <v>س2</v>
          </cell>
        </row>
        <row r="2889">
          <cell r="A2889">
            <v>214906</v>
          </cell>
          <cell r="B2889" t="str">
            <v>رنا مدغمش</v>
          </cell>
          <cell r="C2889" t="str">
            <v>زياد</v>
          </cell>
          <cell r="D2889" t="str">
            <v>هاله</v>
          </cell>
          <cell r="E2889" t="str">
            <v>س1</v>
          </cell>
        </row>
        <row r="2890">
          <cell r="A2890">
            <v>214907</v>
          </cell>
          <cell r="B2890" t="str">
            <v>رند الريس</v>
          </cell>
          <cell r="C2890" t="str">
            <v>محمد ابراهيم</v>
          </cell>
          <cell r="D2890" t="str">
            <v>نجوى</v>
          </cell>
          <cell r="E2890" t="str">
            <v>س2</v>
          </cell>
        </row>
        <row r="2891">
          <cell r="A2891">
            <v>214908</v>
          </cell>
          <cell r="B2891" t="str">
            <v>رنده الخطيب ابوفخر</v>
          </cell>
          <cell r="C2891" t="str">
            <v>عطا</v>
          </cell>
          <cell r="D2891" t="str">
            <v>غازيه</v>
          </cell>
          <cell r="E2891" t="str">
            <v>س1</v>
          </cell>
        </row>
        <row r="2892">
          <cell r="A2892">
            <v>214910</v>
          </cell>
          <cell r="B2892" t="str">
            <v>رنده علي ديب</v>
          </cell>
          <cell r="C2892" t="str">
            <v>محمد نعيم</v>
          </cell>
          <cell r="D2892" t="str">
            <v>منى</v>
          </cell>
          <cell r="E2892" t="str">
            <v>س2</v>
          </cell>
        </row>
        <row r="2893">
          <cell r="A2893">
            <v>214911</v>
          </cell>
          <cell r="B2893" t="str">
            <v>رنده فراج الشوفي</v>
          </cell>
          <cell r="C2893" t="str">
            <v>منهال</v>
          </cell>
          <cell r="D2893" t="str">
            <v>سعاد</v>
          </cell>
          <cell r="E2893" t="str">
            <v>س1</v>
          </cell>
        </row>
        <row r="2894">
          <cell r="A2894">
            <v>214912</v>
          </cell>
          <cell r="B2894" t="str">
            <v>رنيم ابو ترابي</v>
          </cell>
          <cell r="C2894" t="str">
            <v>عماد</v>
          </cell>
          <cell r="D2894" t="str">
            <v>فريده</v>
          </cell>
          <cell r="E2894" t="str">
            <v>س3</v>
          </cell>
        </row>
        <row r="2895">
          <cell r="A2895">
            <v>214913</v>
          </cell>
          <cell r="B2895" t="str">
            <v>رنيم سمسميه</v>
          </cell>
          <cell r="C2895" t="str">
            <v>وسيم</v>
          </cell>
          <cell r="D2895" t="str">
            <v>غاليه</v>
          </cell>
          <cell r="E2895" t="str">
            <v>س2</v>
          </cell>
        </row>
        <row r="2896">
          <cell r="A2896">
            <v>214914</v>
          </cell>
          <cell r="B2896" t="str">
            <v>رنيم قاسم</v>
          </cell>
          <cell r="C2896" t="str">
            <v>محمد</v>
          </cell>
          <cell r="D2896" t="str">
            <v>سجيعه</v>
          </cell>
          <cell r="E2896" t="str">
            <v>س1</v>
          </cell>
        </row>
        <row r="2897">
          <cell r="A2897">
            <v>214915</v>
          </cell>
          <cell r="B2897" t="str">
            <v>رنيم قطان</v>
          </cell>
          <cell r="C2897" t="str">
            <v>محمود</v>
          </cell>
          <cell r="D2897" t="str">
            <v>منار</v>
          </cell>
          <cell r="E2897" t="str">
            <v>س2</v>
          </cell>
        </row>
        <row r="2898">
          <cell r="A2898">
            <v>214916</v>
          </cell>
          <cell r="B2898" t="str">
            <v>رنين نجم</v>
          </cell>
          <cell r="C2898" t="str">
            <v>بدر</v>
          </cell>
          <cell r="D2898" t="str">
            <v>منار</v>
          </cell>
          <cell r="E2898" t="str">
            <v>س3</v>
          </cell>
        </row>
        <row r="2899">
          <cell r="A2899">
            <v>214917</v>
          </cell>
          <cell r="B2899" t="str">
            <v>رهام ديوب</v>
          </cell>
          <cell r="C2899" t="str">
            <v>يونس</v>
          </cell>
          <cell r="D2899" t="str">
            <v>نعيمه</v>
          </cell>
          <cell r="E2899" t="str">
            <v>س3</v>
          </cell>
        </row>
        <row r="2900">
          <cell r="A2900">
            <v>214918</v>
          </cell>
          <cell r="B2900" t="str">
            <v>رهام سليمان</v>
          </cell>
          <cell r="C2900" t="str">
            <v>احمد</v>
          </cell>
          <cell r="D2900" t="str">
            <v>دلال</v>
          </cell>
          <cell r="E2900" t="str">
            <v>س2</v>
          </cell>
        </row>
        <row r="2901">
          <cell r="A2901">
            <v>214919</v>
          </cell>
          <cell r="B2901" t="str">
            <v>رهام شرتوح</v>
          </cell>
          <cell r="C2901" t="str">
            <v>محمد</v>
          </cell>
          <cell r="D2901" t="str">
            <v>حسنه</v>
          </cell>
          <cell r="E2901" t="str">
            <v>س3</v>
          </cell>
        </row>
        <row r="2902">
          <cell r="A2902">
            <v>214920</v>
          </cell>
          <cell r="B2902" t="str">
            <v>رهام عباس</v>
          </cell>
          <cell r="C2902" t="str">
            <v>فراس</v>
          </cell>
          <cell r="D2902" t="str">
            <v>سمر</v>
          </cell>
          <cell r="E2902" t="str">
            <v>س1</v>
          </cell>
        </row>
        <row r="2903">
          <cell r="A2903">
            <v>214921</v>
          </cell>
          <cell r="B2903" t="str">
            <v>رهام كبتول</v>
          </cell>
          <cell r="C2903" t="str">
            <v>عصام</v>
          </cell>
          <cell r="D2903" t="str">
            <v>ايمان</v>
          </cell>
          <cell r="E2903" t="str">
            <v>س1</v>
          </cell>
        </row>
        <row r="2904">
          <cell r="A2904">
            <v>214922</v>
          </cell>
          <cell r="B2904" t="str">
            <v>رهام مفضي</v>
          </cell>
          <cell r="C2904" t="str">
            <v>ابراهيم</v>
          </cell>
          <cell r="D2904" t="str">
            <v>دلال</v>
          </cell>
          <cell r="E2904" t="str">
            <v>س1</v>
          </cell>
        </row>
        <row r="2905">
          <cell r="A2905">
            <v>214923</v>
          </cell>
          <cell r="B2905" t="str">
            <v>رهام هلال</v>
          </cell>
          <cell r="C2905" t="str">
            <v>علي</v>
          </cell>
          <cell r="D2905" t="str">
            <v>فايزه</v>
          </cell>
          <cell r="E2905" t="str">
            <v>س3</v>
          </cell>
        </row>
        <row r="2906">
          <cell r="A2906">
            <v>214924</v>
          </cell>
          <cell r="B2906" t="str">
            <v>رهف شعار</v>
          </cell>
          <cell r="C2906" t="str">
            <v>ابراهيم</v>
          </cell>
          <cell r="D2906" t="str">
            <v>امل</v>
          </cell>
          <cell r="E2906" t="str">
            <v>س1</v>
          </cell>
        </row>
        <row r="2907">
          <cell r="A2907">
            <v>214925</v>
          </cell>
          <cell r="B2907" t="str">
            <v>رهف الحسن</v>
          </cell>
          <cell r="C2907" t="str">
            <v>محمد</v>
          </cell>
          <cell r="D2907" t="str">
            <v>نعيمه</v>
          </cell>
          <cell r="E2907" t="str">
            <v>س1</v>
          </cell>
        </row>
        <row r="2908">
          <cell r="A2908">
            <v>214926</v>
          </cell>
          <cell r="B2908" t="str">
            <v>رهف الزمريق</v>
          </cell>
          <cell r="C2908" t="str">
            <v>احمد</v>
          </cell>
          <cell r="D2908" t="str">
            <v>سمر</v>
          </cell>
          <cell r="E2908" t="str">
            <v>س2</v>
          </cell>
        </row>
        <row r="2909">
          <cell r="A2909">
            <v>214927</v>
          </cell>
          <cell r="B2909" t="str">
            <v>رهف السيد شعيبي</v>
          </cell>
          <cell r="C2909" t="str">
            <v>حسين</v>
          </cell>
          <cell r="D2909" t="str">
            <v>منى</v>
          </cell>
          <cell r="E2909" t="str">
            <v>س1</v>
          </cell>
        </row>
        <row r="2910">
          <cell r="A2910">
            <v>214928</v>
          </cell>
          <cell r="B2910" t="str">
            <v>رهف العلي</v>
          </cell>
          <cell r="C2910" t="str">
            <v>غالب</v>
          </cell>
          <cell r="D2910" t="str">
            <v>عفاف</v>
          </cell>
          <cell r="E2910" t="str">
            <v>س1</v>
          </cell>
        </row>
        <row r="2911">
          <cell r="A2911">
            <v>214929</v>
          </cell>
          <cell r="B2911" t="str">
            <v>رهف العماطوري</v>
          </cell>
          <cell r="C2911" t="str">
            <v>تيسير</v>
          </cell>
          <cell r="D2911" t="str">
            <v>جمال</v>
          </cell>
          <cell r="E2911" t="str">
            <v>س3</v>
          </cell>
        </row>
        <row r="2912">
          <cell r="A2912">
            <v>214930</v>
          </cell>
          <cell r="B2912" t="str">
            <v>رهف القبلان</v>
          </cell>
          <cell r="C2912" t="str">
            <v>نزار</v>
          </cell>
          <cell r="D2912" t="str">
            <v>رويده</v>
          </cell>
          <cell r="E2912" t="str">
            <v>س1</v>
          </cell>
        </row>
        <row r="2913">
          <cell r="A2913">
            <v>214931</v>
          </cell>
          <cell r="B2913" t="str">
            <v>رهف حاج عساف</v>
          </cell>
          <cell r="C2913" t="str">
            <v>يوسف</v>
          </cell>
          <cell r="D2913" t="str">
            <v>اميه</v>
          </cell>
          <cell r="E2913" t="str">
            <v>س3</v>
          </cell>
        </row>
        <row r="2914">
          <cell r="A2914">
            <v>214932</v>
          </cell>
          <cell r="B2914" t="str">
            <v>رهف حسن</v>
          </cell>
          <cell r="C2914" t="str">
            <v>طالب</v>
          </cell>
          <cell r="D2914" t="str">
            <v>محاسن</v>
          </cell>
          <cell r="E2914" t="str">
            <v>س2</v>
          </cell>
        </row>
        <row r="2915">
          <cell r="A2915">
            <v>214933</v>
          </cell>
          <cell r="B2915" t="str">
            <v>رهف ربيع</v>
          </cell>
          <cell r="C2915" t="str">
            <v>عباس</v>
          </cell>
          <cell r="D2915" t="str">
            <v>وفاء</v>
          </cell>
          <cell r="E2915" t="str">
            <v>س1</v>
          </cell>
        </row>
        <row r="2916">
          <cell r="A2916">
            <v>214934</v>
          </cell>
          <cell r="B2916" t="str">
            <v>رهف شاهين</v>
          </cell>
          <cell r="C2916" t="str">
            <v>احمد</v>
          </cell>
          <cell r="D2916" t="str">
            <v>غصون</v>
          </cell>
          <cell r="E2916" t="str">
            <v>س1</v>
          </cell>
        </row>
        <row r="2917">
          <cell r="A2917">
            <v>214935</v>
          </cell>
          <cell r="B2917" t="str">
            <v>رهف شنان</v>
          </cell>
          <cell r="C2917" t="str">
            <v>سلام</v>
          </cell>
          <cell r="D2917" t="str">
            <v>سهام</v>
          </cell>
          <cell r="E2917" t="str">
            <v>س3</v>
          </cell>
        </row>
        <row r="2918">
          <cell r="A2918">
            <v>214936</v>
          </cell>
          <cell r="B2918" t="str">
            <v>رهف فرج</v>
          </cell>
          <cell r="C2918" t="str">
            <v>مروان</v>
          </cell>
          <cell r="D2918" t="str">
            <v>وفاء</v>
          </cell>
          <cell r="E2918" t="str">
            <v>س2</v>
          </cell>
        </row>
        <row r="2919">
          <cell r="A2919">
            <v>214937</v>
          </cell>
          <cell r="B2919" t="str">
            <v>رواد عجاج</v>
          </cell>
          <cell r="C2919" t="str">
            <v>بديع</v>
          </cell>
          <cell r="D2919" t="str">
            <v>سعديه</v>
          </cell>
          <cell r="E2919" t="str">
            <v>س2</v>
          </cell>
        </row>
        <row r="2920">
          <cell r="A2920">
            <v>214938</v>
          </cell>
          <cell r="B2920" t="str">
            <v>روان ابو خير</v>
          </cell>
          <cell r="C2920" t="str">
            <v>سامي</v>
          </cell>
          <cell r="D2920" t="str">
            <v>سمر</v>
          </cell>
          <cell r="E2920" t="str">
            <v>س2</v>
          </cell>
        </row>
        <row r="2921">
          <cell r="A2921">
            <v>214939</v>
          </cell>
          <cell r="B2921" t="str">
            <v>روان العساف</v>
          </cell>
          <cell r="C2921" t="str">
            <v>عماد</v>
          </cell>
          <cell r="D2921" t="str">
            <v>دولامه</v>
          </cell>
          <cell r="E2921" t="str">
            <v>س1</v>
          </cell>
        </row>
        <row r="2922">
          <cell r="A2922">
            <v>214940</v>
          </cell>
          <cell r="B2922" t="str">
            <v>روان رزق</v>
          </cell>
          <cell r="C2922" t="str">
            <v>مرسل</v>
          </cell>
          <cell r="D2922" t="str">
            <v>ميسون</v>
          </cell>
          <cell r="E2922" t="str">
            <v>س1</v>
          </cell>
        </row>
        <row r="2923">
          <cell r="A2923">
            <v>214941</v>
          </cell>
          <cell r="B2923" t="str">
            <v>روان شوكه</v>
          </cell>
          <cell r="C2923" t="str">
            <v>محمد</v>
          </cell>
          <cell r="D2923" t="str">
            <v>شهناز</v>
          </cell>
          <cell r="E2923" t="str">
            <v>س1</v>
          </cell>
        </row>
        <row r="2924">
          <cell r="A2924">
            <v>214942</v>
          </cell>
          <cell r="B2924" t="str">
            <v>روان طه</v>
          </cell>
          <cell r="C2924" t="str">
            <v>علي</v>
          </cell>
          <cell r="D2924" t="str">
            <v>فتحيه</v>
          </cell>
          <cell r="E2924" t="str">
            <v>س1</v>
          </cell>
        </row>
        <row r="2925">
          <cell r="A2925">
            <v>214943</v>
          </cell>
          <cell r="B2925" t="str">
            <v>روزان خميس</v>
          </cell>
          <cell r="C2925" t="str">
            <v>رجا</v>
          </cell>
          <cell r="D2925" t="str">
            <v>نصره فزع</v>
          </cell>
          <cell r="E2925" t="str">
            <v>س3</v>
          </cell>
        </row>
        <row r="2926">
          <cell r="A2926">
            <v>214944</v>
          </cell>
          <cell r="B2926" t="str">
            <v>ريام رؤوف</v>
          </cell>
          <cell r="C2926" t="str">
            <v>رياض</v>
          </cell>
          <cell r="D2926" t="str">
            <v>ميسون</v>
          </cell>
          <cell r="E2926" t="str">
            <v>س1</v>
          </cell>
        </row>
        <row r="2927">
          <cell r="A2927">
            <v>214945</v>
          </cell>
          <cell r="B2927" t="str">
            <v>ريان شنان</v>
          </cell>
          <cell r="C2927" t="str">
            <v>غسان</v>
          </cell>
          <cell r="D2927" t="str">
            <v>انوار</v>
          </cell>
          <cell r="E2927" t="str">
            <v>س1</v>
          </cell>
        </row>
        <row r="2928">
          <cell r="A2928">
            <v>214946</v>
          </cell>
          <cell r="B2928" t="str">
            <v>ريم الحريري</v>
          </cell>
          <cell r="C2928" t="str">
            <v>وليد</v>
          </cell>
          <cell r="D2928" t="str">
            <v>امال</v>
          </cell>
          <cell r="E2928" t="str">
            <v>س2</v>
          </cell>
        </row>
        <row r="2929">
          <cell r="A2929">
            <v>214947</v>
          </cell>
          <cell r="B2929" t="str">
            <v>ريم الراشد</v>
          </cell>
          <cell r="C2929" t="str">
            <v>علي</v>
          </cell>
          <cell r="D2929" t="str">
            <v>حسنه</v>
          </cell>
          <cell r="E2929" t="str">
            <v>س3ح</v>
          </cell>
        </row>
        <row r="2930">
          <cell r="A2930">
            <v>214948</v>
          </cell>
          <cell r="B2930" t="str">
            <v>ريم خليوي</v>
          </cell>
          <cell r="C2930" t="str">
            <v>محمد</v>
          </cell>
          <cell r="D2930" t="str">
            <v>ميساء</v>
          </cell>
          <cell r="E2930" t="str">
            <v>س1</v>
          </cell>
        </row>
        <row r="2931">
          <cell r="A2931">
            <v>214949</v>
          </cell>
          <cell r="B2931" t="str">
            <v>ريم زيدان</v>
          </cell>
          <cell r="C2931" t="str">
            <v>مصطفى</v>
          </cell>
          <cell r="D2931" t="str">
            <v>اميره</v>
          </cell>
          <cell r="E2931" t="str">
            <v>س1</v>
          </cell>
        </row>
        <row r="2932">
          <cell r="A2932">
            <v>214950</v>
          </cell>
          <cell r="B2932" t="str">
            <v>ريم شاهين</v>
          </cell>
          <cell r="C2932" t="str">
            <v>محمد</v>
          </cell>
          <cell r="D2932" t="str">
            <v>ساميلا</v>
          </cell>
          <cell r="E2932" t="str">
            <v>س2</v>
          </cell>
        </row>
        <row r="2933">
          <cell r="A2933">
            <v>214951</v>
          </cell>
          <cell r="B2933" t="str">
            <v>ريم مرهج</v>
          </cell>
          <cell r="C2933" t="str">
            <v>احمد</v>
          </cell>
          <cell r="D2933" t="str">
            <v>حياه</v>
          </cell>
          <cell r="E2933" t="str">
            <v>س1</v>
          </cell>
        </row>
        <row r="2934">
          <cell r="A2934">
            <v>214952</v>
          </cell>
          <cell r="B2934" t="str">
            <v>ريم يوسف</v>
          </cell>
          <cell r="C2934" t="str">
            <v>سعيد</v>
          </cell>
          <cell r="D2934" t="str">
            <v>سميحه</v>
          </cell>
          <cell r="E2934" t="str">
            <v>س1</v>
          </cell>
        </row>
        <row r="2935">
          <cell r="A2935">
            <v>214953</v>
          </cell>
          <cell r="B2935" t="str">
            <v>ريما الفتيح</v>
          </cell>
          <cell r="C2935" t="str">
            <v>ايمن</v>
          </cell>
          <cell r="D2935" t="str">
            <v>ملك</v>
          </cell>
          <cell r="E2935" t="str">
            <v>س1</v>
          </cell>
        </row>
        <row r="2936">
          <cell r="A2936">
            <v>214954</v>
          </cell>
          <cell r="B2936" t="str">
            <v>ريما محمود</v>
          </cell>
          <cell r="C2936" t="str">
            <v>ايوب</v>
          </cell>
          <cell r="D2936" t="str">
            <v>غنوه</v>
          </cell>
          <cell r="E2936" t="str">
            <v>س2</v>
          </cell>
        </row>
        <row r="2937">
          <cell r="A2937">
            <v>214955</v>
          </cell>
          <cell r="B2937" t="str">
            <v>ريهام عثمان</v>
          </cell>
          <cell r="C2937" t="str">
            <v>مامون</v>
          </cell>
          <cell r="D2937" t="str">
            <v>نجاح</v>
          </cell>
          <cell r="E2937" t="str">
            <v>س2</v>
          </cell>
        </row>
        <row r="2938">
          <cell r="A2938">
            <v>214956</v>
          </cell>
          <cell r="B2938" t="str">
            <v>زهراء سنوبر</v>
          </cell>
          <cell r="C2938" t="str">
            <v>جمال</v>
          </cell>
          <cell r="D2938" t="str">
            <v>انعام</v>
          </cell>
          <cell r="E2938" t="str">
            <v>س1</v>
          </cell>
        </row>
        <row r="2939">
          <cell r="A2939">
            <v>214957</v>
          </cell>
          <cell r="B2939" t="str">
            <v>زهراء مهدي</v>
          </cell>
          <cell r="C2939" t="str">
            <v>رمضان</v>
          </cell>
          <cell r="D2939" t="str">
            <v>زنوب</v>
          </cell>
          <cell r="E2939" t="str">
            <v>س2</v>
          </cell>
        </row>
        <row r="2940">
          <cell r="A2940">
            <v>214958</v>
          </cell>
          <cell r="B2940" t="str">
            <v>زهور زعيتر</v>
          </cell>
          <cell r="C2940" t="str">
            <v>جمال عبدالناصر</v>
          </cell>
          <cell r="D2940" t="str">
            <v>سعاد</v>
          </cell>
          <cell r="E2940" t="str">
            <v>س2</v>
          </cell>
        </row>
        <row r="2941">
          <cell r="A2941">
            <v>214959</v>
          </cell>
          <cell r="B2941" t="str">
            <v>زهور عابده</v>
          </cell>
          <cell r="C2941" t="str">
            <v>سليم</v>
          </cell>
          <cell r="D2941" t="str">
            <v>اصطلاح</v>
          </cell>
          <cell r="E2941" t="str">
            <v>س1</v>
          </cell>
        </row>
        <row r="2942">
          <cell r="A2942">
            <v>214960</v>
          </cell>
          <cell r="B2942" t="str">
            <v>زين العابدين ديوب</v>
          </cell>
          <cell r="C2942" t="str">
            <v>حسام</v>
          </cell>
          <cell r="D2942" t="str">
            <v>نوريس</v>
          </cell>
          <cell r="E2942" t="str">
            <v>س3</v>
          </cell>
        </row>
        <row r="2943">
          <cell r="A2943">
            <v>214961</v>
          </cell>
          <cell r="B2943" t="str">
            <v>زين محمود</v>
          </cell>
          <cell r="C2943" t="str">
            <v>علي</v>
          </cell>
          <cell r="D2943" t="str">
            <v>جميله</v>
          </cell>
          <cell r="E2943" t="str">
            <v>س3</v>
          </cell>
        </row>
        <row r="2944">
          <cell r="A2944">
            <v>214962</v>
          </cell>
          <cell r="B2944" t="str">
            <v>زين موسى</v>
          </cell>
          <cell r="C2944" t="str">
            <v>رفيق</v>
          </cell>
          <cell r="D2944" t="str">
            <v>غيثاء</v>
          </cell>
          <cell r="E2944" t="str">
            <v>س3</v>
          </cell>
        </row>
        <row r="2945">
          <cell r="A2945">
            <v>214963</v>
          </cell>
          <cell r="B2945" t="str">
            <v>زينب ابراهيم</v>
          </cell>
          <cell r="C2945" t="str">
            <v>محمد</v>
          </cell>
          <cell r="D2945" t="str">
            <v>باسمه</v>
          </cell>
          <cell r="E2945" t="str">
            <v>س1</v>
          </cell>
        </row>
        <row r="2946">
          <cell r="A2946">
            <v>214964</v>
          </cell>
          <cell r="B2946" t="str">
            <v>زينب البيرقدار</v>
          </cell>
          <cell r="C2946" t="str">
            <v>حسام الدين</v>
          </cell>
          <cell r="D2946" t="str">
            <v>فتون</v>
          </cell>
          <cell r="E2946" t="str">
            <v>س1</v>
          </cell>
        </row>
        <row r="2947">
          <cell r="A2947">
            <v>214965</v>
          </cell>
          <cell r="B2947" t="str">
            <v>زينب بقاعي</v>
          </cell>
          <cell r="C2947" t="str">
            <v>محمداسماعيل</v>
          </cell>
          <cell r="D2947" t="str">
            <v>صفيه</v>
          </cell>
          <cell r="E2947" t="str">
            <v>س2</v>
          </cell>
        </row>
        <row r="2948">
          <cell r="A2948">
            <v>214966</v>
          </cell>
          <cell r="B2948" t="str">
            <v>زينب حداد</v>
          </cell>
          <cell r="C2948" t="str">
            <v>مفيد</v>
          </cell>
          <cell r="D2948" t="str">
            <v>فريال</v>
          </cell>
          <cell r="E2948" t="str">
            <v>س3</v>
          </cell>
        </row>
        <row r="2949">
          <cell r="A2949">
            <v>214967</v>
          </cell>
          <cell r="B2949" t="str">
            <v>زينب محمد</v>
          </cell>
          <cell r="C2949" t="str">
            <v>وفيق</v>
          </cell>
          <cell r="D2949" t="str">
            <v>سعاد</v>
          </cell>
          <cell r="E2949" t="str">
            <v>س1</v>
          </cell>
        </row>
        <row r="2950">
          <cell r="A2950">
            <v>214968</v>
          </cell>
          <cell r="B2950" t="str">
            <v>زينه خيربك</v>
          </cell>
          <cell r="C2950" t="str">
            <v>زهير</v>
          </cell>
          <cell r="D2950" t="str">
            <v>ثروه</v>
          </cell>
          <cell r="E2950" t="str">
            <v>س1</v>
          </cell>
        </row>
        <row r="2951">
          <cell r="A2951">
            <v>214969</v>
          </cell>
          <cell r="B2951" t="str">
            <v>ساره الجمال</v>
          </cell>
          <cell r="C2951" t="str">
            <v>محمد</v>
          </cell>
          <cell r="D2951" t="str">
            <v>هنادي</v>
          </cell>
          <cell r="E2951" t="str">
            <v>س2</v>
          </cell>
        </row>
        <row r="2952">
          <cell r="A2952">
            <v>214970</v>
          </cell>
          <cell r="B2952" t="str">
            <v>ساره ابوعمر</v>
          </cell>
          <cell r="C2952" t="str">
            <v>محمد فايز</v>
          </cell>
          <cell r="D2952" t="str">
            <v>بنان</v>
          </cell>
          <cell r="E2952" t="str">
            <v>س2</v>
          </cell>
        </row>
        <row r="2953">
          <cell r="A2953">
            <v>214971</v>
          </cell>
          <cell r="B2953" t="str">
            <v>ساره البعيني</v>
          </cell>
          <cell r="C2953" t="str">
            <v>سامر</v>
          </cell>
          <cell r="D2953" t="str">
            <v>هدى</v>
          </cell>
          <cell r="E2953" t="str">
            <v>س3</v>
          </cell>
        </row>
        <row r="2954">
          <cell r="A2954">
            <v>214972</v>
          </cell>
          <cell r="B2954" t="str">
            <v>ساره الحلبي</v>
          </cell>
          <cell r="C2954" t="str">
            <v>هيثم</v>
          </cell>
          <cell r="D2954" t="str">
            <v>رويدا</v>
          </cell>
          <cell r="E2954" t="str">
            <v>س3ح</v>
          </cell>
        </row>
        <row r="2955">
          <cell r="A2955">
            <v>214973</v>
          </cell>
          <cell r="B2955" t="str">
            <v>ساره الخطيب</v>
          </cell>
          <cell r="C2955" t="str">
            <v>رضوان</v>
          </cell>
          <cell r="D2955" t="str">
            <v>لينا</v>
          </cell>
          <cell r="E2955" t="str">
            <v>س2</v>
          </cell>
        </row>
        <row r="2956">
          <cell r="A2956">
            <v>214974</v>
          </cell>
          <cell r="B2956" t="str">
            <v>ساره النايف</v>
          </cell>
          <cell r="C2956" t="str">
            <v>ياسر</v>
          </cell>
          <cell r="D2956" t="str">
            <v>سميره</v>
          </cell>
          <cell r="E2956" t="str">
            <v>س1</v>
          </cell>
        </row>
        <row r="2957">
          <cell r="A2957">
            <v>214975</v>
          </cell>
          <cell r="B2957" t="str">
            <v>ساره محسن</v>
          </cell>
          <cell r="C2957" t="str">
            <v>خالد</v>
          </cell>
          <cell r="D2957" t="str">
            <v>عيده</v>
          </cell>
          <cell r="E2957" t="str">
            <v>س1</v>
          </cell>
        </row>
        <row r="2958">
          <cell r="A2958">
            <v>214976</v>
          </cell>
          <cell r="B2958" t="str">
            <v>ساري عبد اللـه</v>
          </cell>
          <cell r="C2958" t="str">
            <v>محسن</v>
          </cell>
          <cell r="D2958" t="str">
            <v>مياده</v>
          </cell>
          <cell r="E2958" t="str">
            <v>س1</v>
          </cell>
        </row>
        <row r="2959">
          <cell r="A2959">
            <v>214977</v>
          </cell>
          <cell r="B2959" t="str">
            <v>سامي عمر</v>
          </cell>
          <cell r="C2959" t="str">
            <v>علي</v>
          </cell>
          <cell r="D2959" t="str">
            <v>عائشه</v>
          </cell>
          <cell r="E2959" t="str">
            <v>س1</v>
          </cell>
        </row>
        <row r="2960">
          <cell r="A2960">
            <v>214978</v>
          </cell>
          <cell r="B2960" t="str">
            <v>ساندي علي</v>
          </cell>
          <cell r="C2960" t="str">
            <v>عماد</v>
          </cell>
          <cell r="D2960" t="str">
            <v>ظريفه</v>
          </cell>
          <cell r="E2960" t="str">
            <v>س3</v>
          </cell>
        </row>
        <row r="2961">
          <cell r="A2961">
            <v>214979</v>
          </cell>
          <cell r="B2961" t="str">
            <v>ساندي كوجر</v>
          </cell>
          <cell r="C2961" t="str">
            <v>محمد</v>
          </cell>
          <cell r="D2961" t="str">
            <v>هدى</v>
          </cell>
          <cell r="E2961" t="str">
            <v>س3</v>
          </cell>
        </row>
        <row r="2962">
          <cell r="A2962">
            <v>214980</v>
          </cell>
          <cell r="B2962" t="str">
            <v>سجا خليل</v>
          </cell>
          <cell r="C2962" t="str">
            <v>محمد</v>
          </cell>
          <cell r="D2962" t="str">
            <v>فهيمه</v>
          </cell>
          <cell r="E2962" t="str">
            <v>س1</v>
          </cell>
        </row>
        <row r="2963">
          <cell r="A2963">
            <v>214981</v>
          </cell>
          <cell r="B2963" t="str">
            <v>سحاب دلول</v>
          </cell>
          <cell r="C2963" t="str">
            <v>محمد</v>
          </cell>
          <cell r="D2963" t="str">
            <v>فاطمه</v>
          </cell>
          <cell r="E2963" t="str">
            <v>س1</v>
          </cell>
        </row>
        <row r="2964">
          <cell r="A2964">
            <v>214982</v>
          </cell>
          <cell r="B2964" t="str">
            <v>سدره المهايني</v>
          </cell>
          <cell r="C2964" t="str">
            <v>فريز</v>
          </cell>
          <cell r="D2964" t="str">
            <v>رغده</v>
          </cell>
          <cell r="E2964" t="str">
            <v>س1</v>
          </cell>
        </row>
        <row r="2965">
          <cell r="A2965">
            <v>214983</v>
          </cell>
          <cell r="B2965" t="str">
            <v>سدره الفرواتي</v>
          </cell>
          <cell r="C2965" t="str">
            <v>محمدياسر</v>
          </cell>
          <cell r="D2965" t="str">
            <v>صفاء</v>
          </cell>
          <cell r="E2965" t="str">
            <v>س2</v>
          </cell>
        </row>
        <row r="2966">
          <cell r="A2966">
            <v>214984</v>
          </cell>
          <cell r="B2966" t="str">
            <v>سعاد الخليل</v>
          </cell>
          <cell r="C2966" t="str">
            <v>نضال</v>
          </cell>
          <cell r="D2966" t="str">
            <v>صفاء</v>
          </cell>
          <cell r="E2966" t="str">
            <v>س1</v>
          </cell>
        </row>
        <row r="2967">
          <cell r="A2967">
            <v>214985</v>
          </cell>
          <cell r="B2967" t="str">
            <v>سعاد العويد</v>
          </cell>
          <cell r="C2967" t="str">
            <v>فرج</v>
          </cell>
          <cell r="D2967" t="str">
            <v>حسنه</v>
          </cell>
          <cell r="E2967" t="str">
            <v>س1</v>
          </cell>
        </row>
        <row r="2968">
          <cell r="A2968">
            <v>214986</v>
          </cell>
          <cell r="B2968" t="str">
            <v>سفيان الزعبي</v>
          </cell>
          <cell r="C2968" t="str">
            <v>جادو</v>
          </cell>
          <cell r="D2968" t="str">
            <v>اسماء</v>
          </cell>
          <cell r="E2968" t="str">
            <v>س1</v>
          </cell>
        </row>
        <row r="2969">
          <cell r="A2969">
            <v>214987</v>
          </cell>
          <cell r="B2969" t="str">
            <v>سلام احمد</v>
          </cell>
          <cell r="C2969" t="str">
            <v>محمد</v>
          </cell>
          <cell r="D2969" t="str">
            <v>فاديه</v>
          </cell>
          <cell r="E2969" t="str">
            <v>س2ح</v>
          </cell>
        </row>
        <row r="2970">
          <cell r="A2970">
            <v>214988</v>
          </cell>
          <cell r="B2970" t="str">
            <v>سلمى محمد</v>
          </cell>
          <cell r="C2970" t="str">
            <v>علي</v>
          </cell>
          <cell r="D2970" t="str">
            <v>نجود</v>
          </cell>
          <cell r="E2970" t="str">
            <v>س2</v>
          </cell>
        </row>
        <row r="2971">
          <cell r="A2971">
            <v>214989</v>
          </cell>
          <cell r="B2971" t="str">
            <v>سماح الجمال</v>
          </cell>
          <cell r="C2971" t="str">
            <v>طارق</v>
          </cell>
          <cell r="D2971" t="str">
            <v>نعامه</v>
          </cell>
          <cell r="E2971" t="str">
            <v>س3</v>
          </cell>
        </row>
        <row r="2972">
          <cell r="A2972">
            <v>214990</v>
          </cell>
          <cell r="B2972" t="str">
            <v>سماح شحاداه</v>
          </cell>
          <cell r="C2972" t="str">
            <v>موسى</v>
          </cell>
          <cell r="D2972" t="str">
            <v>امونه</v>
          </cell>
          <cell r="E2972" t="str">
            <v>س1</v>
          </cell>
        </row>
        <row r="2973">
          <cell r="A2973">
            <v>214991</v>
          </cell>
          <cell r="B2973" t="str">
            <v>سناء الديوب</v>
          </cell>
          <cell r="C2973" t="str">
            <v>هواش</v>
          </cell>
          <cell r="D2973" t="str">
            <v>خديجه</v>
          </cell>
          <cell r="E2973" t="str">
            <v>س3</v>
          </cell>
        </row>
        <row r="2974">
          <cell r="A2974">
            <v>214992</v>
          </cell>
          <cell r="B2974" t="str">
            <v>سهام زرقه</v>
          </cell>
          <cell r="C2974" t="str">
            <v>رواحه</v>
          </cell>
          <cell r="D2974" t="str">
            <v>رحاب</v>
          </cell>
          <cell r="E2974" t="str">
            <v>س1</v>
          </cell>
        </row>
        <row r="2975">
          <cell r="A2975">
            <v>214993</v>
          </cell>
          <cell r="B2975" t="str">
            <v>سهر النصار</v>
          </cell>
          <cell r="C2975" t="str">
            <v>جمال</v>
          </cell>
          <cell r="D2975" t="str">
            <v>هدى</v>
          </cell>
          <cell r="E2975" t="str">
            <v>س1</v>
          </cell>
        </row>
        <row r="2976">
          <cell r="A2976">
            <v>214994</v>
          </cell>
          <cell r="B2976" t="str">
            <v>سوزان الطن</v>
          </cell>
          <cell r="C2976" t="str">
            <v>شاكر</v>
          </cell>
          <cell r="D2976" t="str">
            <v>فايزه</v>
          </cell>
          <cell r="E2976" t="str">
            <v>س2</v>
          </cell>
        </row>
        <row r="2977">
          <cell r="A2977">
            <v>214995</v>
          </cell>
          <cell r="B2977" t="str">
            <v>سوزان خطار</v>
          </cell>
          <cell r="C2977" t="str">
            <v>بيان</v>
          </cell>
          <cell r="D2977" t="str">
            <v>رودينا</v>
          </cell>
          <cell r="E2977" t="str">
            <v>س1</v>
          </cell>
        </row>
        <row r="2978">
          <cell r="A2978">
            <v>214996</v>
          </cell>
          <cell r="B2978" t="str">
            <v>سوزان رحمه</v>
          </cell>
          <cell r="C2978" t="str">
            <v>احمد</v>
          </cell>
          <cell r="D2978" t="str">
            <v>ابتسام</v>
          </cell>
          <cell r="E2978" t="str">
            <v>س2ح</v>
          </cell>
        </row>
        <row r="2979">
          <cell r="A2979">
            <v>214997</v>
          </cell>
          <cell r="B2979" t="str">
            <v>سوزان فرانز</v>
          </cell>
          <cell r="C2979" t="str">
            <v>نجم</v>
          </cell>
          <cell r="D2979" t="str">
            <v>مريم</v>
          </cell>
          <cell r="E2979" t="str">
            <v>س1</v>
          </cell>
        </row>
        <row r="2980">
          <cell r="A2980">
            <v>214998</v>
          </cell>
          <cell r="B2980" t="str">
            <v>شام شلهوم</v>
          </cell>
          <cell r="C2980" t="str">
            <v>محمود</v>
          </cell>
          <cell r="D2980" t="str">
            <v>سوريه</v>
          </cell>
          <cell r="E2980" t="str">
            <v>س1</v>
          </cell>
        </row>
        <row r="2981">
          <cell r="A2981">
            <v>214999</v>
          </cell>
          <cell r="B2981" t="str">
            <v>شذا حافظ</v>
          </cell>
          <cell r="C2981" t="str">
            <v>محمد اسامه</v>
          </cell>
          <cell r="D2981" t="str">
            <v>اكرام</v>
          </cell>
          <cell r="E2981" t="str">
            <v>س2</v>
          </cell>
        </row>
        <row r="2982">
          <cell r="A2982">
            <v>215000</v>
          </cell>
          <cell r="B2982" t="str">
            <v>شذى نعيم</v>
          </cell>
          <cell r="C2982" t="str">
            <v>سليمان</v>
          </cell>
          <cell r="D2982" t="str">
            <v>سوسن</v>
          </cell>
          <cell r="E2982" t="str">
            <v>س1</v>
          </cell>
        </row>
        <row r="2983">
          <cell r="A2983">
            <v>215001</v>
          </cell>
          <cell r="B2983" t="str">
            <v>شروق الهدى سلوم</v>
          </cell>
          <cell r="C2983" t="str">
            <v>عبدو</v>
          </cell>
          <cell r="D2983" t="str">
            <v>زبيده</v>
          </cell>
          <cell r="E2983" t="str">
            <v>س2</v>
          </cell>
        </row>
        <row r="2984">
          <cell r="A2984">
            <v>215003</v>
          </cell>
          <cell r="B2984" t="str">
            <v>شهيده شلدح</v>
          </cell>
          <cell r="C2984" t="str">
            <v>سمير</v>
          </cell>
          <cell r="D2984" t="str">
            <v>اميره</v>
          </cell>
          <cell r="E2984" t="str">
            <v>س1</v>
          </cell>
        </row>
        <row r="2985">
          <cell r="A2985">
            <v>215004</v>
          </cell>
          <cell r="B2985" t="str">
            <v>شيرين الخضور</v>
          </cell>
          <cell r="C2985" t="str">
            <v>يوسف</v>
          </cell>
          <cell r="D2985" t="str">
            <v>حياه</v>
          </cell>
          <cell r="E2985" t="str">
            <v>س3</v>
          </cell>
        </row>
        <row r="2986">
          <cell r="A2986">
            <v>215005</v>
          </cell>
          <cell r="B2986" t="str">
            <v>شيم ابو فخر</v>
          </cell>
          <cell r="C2986" t="str">
            <v>حكمه</v>
          </cell>
          <cell r="D2986" t="str">
            <v>جوليت</v>
          </cell>
          <cell r="E2986" t="str">
            <v>س1</v>
          </cell>
        </row>
        <row r="2987">
          <cell r="A2987">
            <v>215006</v>
          </cell>
          <cell r="B2987" t="str">
            <v>شيماء الخليل الجلد</v>
          </cell>
          <cell r="C2987" t="str">
            <v>خليل</v>
          </cell>
          <cell r="D2987" t="str">
            <v>صباح</v>
          </cell>
          <cell r="E2987" t="str">
            <v>س1</v>
          </cell>
        </row>
        <row r="2988">
          <cell r="A2988">
            <v>215007</v>
          </cell>
          <cell r="B2988" t="str">
            <v>شيماء الكحيل</v>
          </cell>
          <cell r="C2988" t="str">
            <v>عبد الرزاق</v>
          </cell>
          <cell r="D2988" t="str">
            <v>ايمان</v>
          </cell>
          <cell r="E2988" t="str">
            <v>س2</v>
          </cell>
        </row>
        <row r="2989">
          <cell r="A2989">
            <v>215008</v>
          </cell>
          <cell r="B2989" t="str">
            <v>صبا الخضر</v>
          </cell>
          <cell r="C2989" t="str">
            <v>تيسير</v>
          </cell>
          <cell r="D2989" t="str">
            <v>بثينه</v>
          </cell>
          <cell r="E2989" t="str">
            <v>س1</v>
          </cell>
        </row>
        <row r="2990">
          <cell r="A2990">
            <v>215009</v>
          </cell>
          <cell r="B2990" t="str">
            <v>صباح ديب</v>
          </cell>
          <cell r="C2990" t="str">
            <v>علي</v>
          </cell>
          <cell r="D2990" t="str">
            <v>زينب</v>
          </cell>
          <cell r="E2990" t="str">
            <v>س2</v>
          </cell>
        </row>
        <row r="2991">
          <cell r="A2991">
            <v>215010</v>
          </cell>
          <cell r="B2991" t="str">
            <v>صفاء المرعي</v>
          </cell>
          <cell r="C2991" t="str">
            <v>يحيى</v>
          </cell>
          <cell r="D2991" t="str">
            <v>تغريب</v>
          </cell>
          <cell r="E2991" t="str">
            <v>س3ح</v>
          </cell>
        </row>
        <row r="2992">
          <cell r="A2992">
            <v>215011</v>
          </cell>
          <cell r="B2992" t="str">
            <v>صفاء حمود</v>
          </cell>
          <cell r="C2992" t="str">
            <v>محمد</v>
          </cell>
          <cell r="D2992" t="str">
            <v>امال</v>
          </cell>
          <cell r="E2992" t="str">
            <v>س1</v>
          </cell>
        </row>
        <row r="2993">
          <cell r="A2993">
            <v>215012</v>
          </cell>
          <cell r="B2993" t="str">
            <v>صفاء ناصيف</v>
          </cell>
          <cell r="C2993" t="str">
            <v>عبد الرحيم</v>
          </cell>
          <cell r="D2993" t="str">
            <v>فاديا</v>
          </cell>
          <cell r="E2993" t="str">
            <v>س3</v>
          </cell>
        </row>
        <row r="2994">
          <cell r="A2994">
            <v>215013</v>
          </cell>
          <cell r="B2994" t="str">
            <v>صفيه الخطيب</v>
          </cell>
          <cell r="C2994" t="str">
            <v>خالد</v>
          </cell>
          <cell r="D2994" t="str">
            <v>سميحه</v>
          </cell>
          <cell r="E2994" t="str">
            <v>س2</v>
          </cell>
        </row>
        <row r="2995">
          <cell r="A2995">
            <v>215014</v>
          </cell>
          <cell r="B2995" t="str">
            <v>صهيب شامي الشلبي</v>
          </cell>
          <cell r="C2995" t="str">
            <v>احمد</v>
          </cell>
          <cell r="D2995" t="str">
            <v>سولافه</v>
          </cell>
          <cell r="E2995" t="str">
            <v>س1</v>
          </cell>
        </row>
        <row r="2996">
          <cell r="A2996">
            <v>215015</v>
          </cell>
          <cell r="B2996" t="str">
            <v>ضحى اسماعيل</v>
          </cell>
          <cell r="C2996" t="str">
            <v>هايل</v>
          </cell>
          <cell r="D2996" t="str">
            <v>منى</v>
          </cell>
          <cell r="E2996" t="str">
            <v>س1</v>
          </cell>
        </row>
        <row r="2997">
          <cell r="A2997">
            <v>215016</v>
          </cell>
          <cell r="B2997" t="str">
            <v>ضحى الحميدي</v>
          </cell>
          <cell r="C2997" t="str">
            <v>محمد</v>
          </cell>
          <cell r="D2997" t="str">
            <v>منى</v>
          </cell>
          <cell r="E2997" t="str">
            <v>س3</v>
          </cell>
        </row>
        <row r="2998">
          <cell r="A2998">
            <v>215017</v>
          </cell>
          <cell r="B2998" t="str">
            <v>ضحى عماشي</v>
          </cell>
          <cell r="C2998" t="str">
            <v>وفيق</v>
          </cell>
          <cell r="D2998" t="str">
            <v>امال</v>
          </cell>
          <cell r="E2998" t="str">
            <v>س2</v>
          </cell>
        </row>
        <row r="2999">
          <cell r="A2999">
            <v>215018</v>
          </cell>
          <cell r="B2999" t="str">
            <v>ضياء عون</v>
          </cell>
          <cell r="C2999" t="str">
            <v>محمد</v>
          </cell>
          <cell r="D2999" t="str">
            <v>دلال</v>
          </cell>
          <cell r="E2999" t="str">
            <v>س3</v>
          </cell>
        </row>
        <row r="3000">
          <cell r="A3000">
            <v>215019</v>
          </cell>
          <cell r="B3000" t="str">
            <v>ضياء فاهمه</v>
          </cell>
          <cell r="C3000" t="str">
            <v>بسام</v>
          </cell>
          <cell r="D3000" t="str">
            <v>امل</v>
          </cell>
          <cell r="E3000" t="str">
            <v>س1</v>
          </cell>
        </row>
        <row r="3001">
          <cell r="A3001">
            <v>215020</v>
          </cell>
          <cell r="B3001" t="str">
            <v>ضياء محمد احمد</v>
          </cell>
          <cell r="C3001" t="str">
            <v>محمد</v>
          </cell>
          <cell r="D3001" t="str">
            <v>ناديه</v>
          </cell>
          <cell r="E3001" t="str">
            <v>س1</v>
          </cell>
        </row>
        <row r="3002">
          <cell r="A3002">
            <v>215021</v>
          </cell>
          <cell r="B3002" t="str">
            <v>طارق الشيخ</v>
          </cell>
          <cell r="C3002" t="str">
            <v>زياد</v>
          </cell>
          <cell r="D3002" t="str">
            <v>باسمه</v>
          </cell>
          <cell r="E3002" t="str">
            <v>س1</v>
          </cell>
        </row>
        <row r="3003">
          <cell r="A3003">
            <v>215022</v>
          </cell>
          <cell r="B3003" t="str">
            <v>ظلال علي</v>
          </cell>
          <cell r="C3003" t="str">
            <v>فريد</v>
          </cell>
          <cell r="D3003" t="str">
            <v>سمر</v>
          </cell>
          <cell r="E3003" t="str">
            <v>س1</v>
          </cell>
        </row>
        <row r="3004">
          <cell r="A3004">
            <v>215023</v>
          </cell>
          <cell r="B3004" t="str">
            <v>عائشه عبد الغفور</v>
          </cell>
          <cell r="C3004" t="str">
            <v>وليد</v>
          </cell>
          <cell r="D3004" t="str">
            <v>حميده</v>
          </cell>
          <cell r="E3004" t="str">
            <v>س1</v>
          </cell>
        </row>
        <row r="3005">
          <cell r="A3005">
            <v>215024</v>
          </cell>
          <cell r="B3005" t="str">
            <v>عائشه عبود الشهير بنعمان</v>
          </cell>
          <cell r="C3005" t="str">
            <v>بشير</v>
          </cell>
          <cell r="D3005" t="str">
            <v>صانيه</v>
          </cell>
          <cell r="E3005" t="str">
            <v>س3</v>
          </cell>
        </row>
        <row r="3006">
          <cell r="A3006">
            <v>215025</v>
          </cell>
          <cell r="B3006" t="str">
            <v>عامر طليعه</v>
          </cell>
          <cell r="C3006" t="str">
            <v>غازي</v>
          </cell>
          <cell r="D3006" t="str">
            <v>رمزيه</v>
          </cell>
          <cell r="E3006" t="str">
            <v>س1</v>
          </cell>
        </row>
        <row r="3007">
          <cell r="A3007">
            <v>215026</v>
          </cell>
          <cell r="B3007" t="str">
            <v>عبد الباسط ابو نبوت</v>
          </cell>
          <cell r="C3007" t="str">
            <v>يوسف</v>
          </cell>
          <cell r="D3007" t="str">
            <v>ميسون</v>
          </cell>
          <cell r="E3007" t="str">
            <v>س3</v>
          </cell>
        </row>
        <row r="3008">
          <cell r="A3008">
            <v>215027</v>
          </cell>
          <cell r="B3008" t="str">
            <v>عبد الرحمن البرتاوي</v>
          </cell>
          <cell r="C3008" t="str">
            <v>عثمان</v>
          </cell>
          <cell r="D3008" t="str">
            <v>فاطمه</v>
          </cell>
          <cell r="E3008" t="str">
            <v>س1</v>
          </cell>
        </row>
        <row r="3009">
          <cell r="A3009">
            <v>215028</v>
          </cell>
          <cell r="B3009" t="str">
            <v>عبد الرحمن الشماط</v>
          </cell>
          <cell r="C3009" t="str">
            <v>جادو</v>
          </cell>
          <cell r="D3009" t="str">
            <v>فاطمه</v>
          </cell>
          <cell r="E3009" t="str">
            <v>س1</v>
          </cell>
        </row>
        <row r="3010">
          <cell r="A3010">
            <v>215029</v>
          </cell>
          <cell r="B3010" t="str">
            <v>عبد الرحمن دبوره</v>
          </cell>
          <cell r="C3010" t="str">
            <v>كمال</v>
          </cell>
          <cell r="D3010" t="str">
            <v>هويدا</v>
          </cell>
          <cell r="E3010" t="str">
            <v>س1</v>
          </cell>
        </row>
        <row r="3011">
          <cell r="A3011">
            <v>215030</v>
          </cell>
          <cell r="B3011" t="str">
            <v>عبد الرحمن نتوف</v>
          </cell>
          <cell r="C3011" t="str">
            <v>محمد</v>
          </cell>
          <cell r="D3011" t="str">
            <v>عائشه</v>
          </cell>
          <cell r="E3011" t="str">
            <v>س1</v>
          </cell>
        </row>
        <row r="3012">
          <cell r="A3012">
            <v>215031</v>
          </cell>
          <cell r="B3012" t="str">
            <v>عبد العزيز الجادر</v>
          </cell>
          <cell r="C3012" t="str">
            <v>سعدعبدالعزيز</v>
          </cell>
          <cell r="D3012" t="str">
            <v>سلام</v>
          </cell>
          <cell r="E3012" t="str">
            <v>س1</v>
          </cell>
        </row>
        <row r="3013">
          <cell r="A3013">
            <v>215032</v>
          </cell>
          <cell r="B3013" t="str">
            <v>عبد العزيز الخانجي</v>
          </cell>
          <cell r="C3013" t="str">
            <v>معتزبالله</v>
          </cell>
          <cell r="D3013" t="str">
            <v>ايمان</v>
          </cell>
          <cell r="E3013" t="str">
            <v>س1</v>
          </cell>
        </row>
        <row r="3014">
          <cell r="A3014">
            <v>215033</v>
          </cell>
          <cell r="B3014" t="str">
            <v>عبد القادر شاهين</v>
          </cell>
          <cell r="C3014" t="str">
            <v>خالد</v>
          </cell>
          <cell r="D3014" t="str">
            <v>الهام</v>
          </cell>
          <cell r="E3014" t="str">
            <v>س2</v>
          </cell>
        </row>
        <row r="3015">
          <cell r="A3015">
            <v>215034</v>
          </cell>
          <cell r="B3015" t="str">
            <v>عبد الكريم الحسن</v>
          </cell>
          <cell r="C3015" t="str">
            <v>محمد</v>
          </cell>
          <cell r="D3015" t="str">
            <v>منيفه</v>
          </cell>
          <cell r="E3015" t="str">
            <v>س1</v>
          </cell>
        </row>
        <row r="3016">
          <cell r="A3016">
            <v>215035</v>
          </cell>
          <cell r="B3016" t="str">
            <v>عبد الكريم النوفل</v>
          </cell>
          <cell r="C3016" t="str">
            <v>احمد</v>
          </cell>
          <cell r="D3016" t="str">
            <v>شمه</v>
          </cell>
          <cell r="E3016" t="str">
            <v>س1</v>
          </cell>
        </row>
        <row r="3017">
          <cell r="A3017">
            <v>215036</v>
          </cell>
          <cell r="B3017" t="str">
            <v>عبد الله حسين</v>
          </cell>
          <cell r="C3017" t="str">
            <v>محمد</v>
          </cell>
          <cell r="D3017" t="str">
            <v>هدى</v>
          </cell>
          <cell r="E3017" t="str">
            <v>س1</v>
          </cell>
        </row>
        <row r="3018">
          <cell r="A3018">
            <v>215037</v>
          </cell>
          <cell r="B3018" t="str">
            <v>عبد الله العفنان</v>
          </cell>
          <cell r="C3018" t="str">
            <v>رشيد</v>
          </cell>
          <cell r="D3018" t="str">
            <v>شمسه</v>
          </cell>
          <cell r="E3018" t="str">
            <v>س1</v>
          </cell>
        </row>
        <row r="3019">
          <cell r="A3019">
            <v>215038</v>
          </cell>
          <cell r="B3019" t="str">
            <v>عبد المجيد العايد</v>
          </cell>
          <cell r="C3019" t="str">
            <v>عوض</v>
          </cell>
          <cell r="D3019" t="str">
            <v>هناء</v>
          </cell>
          <cell r="E3019" t="str">
            <v>س1</v>
          </cell>
        </row>
        <row r="3020">
          <cell r="A3020">
            <v>215039</v>
          </cell>
          <cell r="B3020" t="str">
            <v>عبد الحليم الملحم</v>
          </cell>
          <cell r="C3020" t="str">
            <v>احمد</v>
          </cell>
          <cell r="D3020" t="str">
            <v>خاتون الصبح</v>
          </cell>
          <cell r="E3020" t="str">
            <v>س1</v>
          </cell>
        </row>
        <row r="3021">
          <cell r="A3021">
            <v>215040</v>
          </cell>
          <cell r="B3021" t="str">
            <v>عبدو القزق</v>
          </cell>
          <cell r="C3021" t="str">
            <v>عزت</v>
          </cell>
          <cell r="D3021" t="str">
            <v>هناء</v>
          </cell>
          <cell r="E3021" t="str">
            <v>س1</v>
          </cell>
        </row>
        <row r="3022">
          <cell r="A3022">
            <v>215041</v>
          </cell>
          <cell r="B3022" t="str">
            <v>عبير المصطفى</v>
          </cell>
          <cell r="C3022" t="str">
            <v>هيثم</v>
          </cell>
          <cell r="D3022" t="str">
            <v>رجاء</v>
          </cell>
          <cell r="E3022" t="str">
            <v>س1</v>
          </cell>
        </row>
        <row r="3023">
          <cell r="A3023">
            <v>215043</v>
          </cell>
          <cell r="B3023" t="str">
            <v>عبير صلاح الدين</v>
          </cell>
          <cell r="C3023" t="str">
            <v>صابر</v>
          </cell>
          <cell r="D3023" t="str">
            <v>نوال</v>
          </cell>
          <cell r="E3023" t="str">
            <v>س2</v>
          </cell>
        </row>
        <row r="3024">
          <cell r="A3024">
            <v>215044</v>
          </cell>
          <cell r="B3024" t="str">
            <v>عبير عمران</v>
          </cell>
          <cell r="C3024" t="str">
            <v>نجيب</v>
          </cell>
          <cell r="D3024" t="str">
            <v>نجيده</v>
          </cell>
          <cell r="E3024" t="str">
            <v>س1</v>
          </cell>
        </row>
        <row r="3025">
          <cell r="A3025">
            <v>215045</v>
          </cell>
          <cell r="B3025" t="str">
            <v>عبير كركر</v>
          </cell>
          <cell r="C3025" t="str">
            <v>بشير</v>
          </cell>
          <cell r="D3025" t="str">
            <v>فلك</v>
          </cell>
          <cell r="E3025" t="str">
            <v>س3</v>
          </cell>
        </row>
        <row r="3026">
          <cell r="A3026">
            <v>215046</v>
          </cell>
          <cell r="B3026" t="str">
            <v>عدي الاغا</v>
          </cell>
          <cell r="C3026" t="str">
            <v>عهد</v>
          </cell>
          <cell r="D3026" t="str">
            <v>وفاء</v>
          </cell>
          <cell r="E3026" t="str">
            <v>س1</v>
          </cell>
        </row>
        <row r="3027">
          <cell r="A3027">
            <v>215047</v>
          </cell>
          <cell r="B3027" t="str">
            <v>عز الدين دبسون</v>
          </cell>
          <cell r="C3027" t="str">
            <v>احسان</v>
          </cell>
          <cell r="D3027" t="str">
            <v>ماجده</v>
          </cell>
          <cell r="E3027" t="str">
            <v>س1</v>
          </cell>
        </row>
        <row r="3028">
          <cell r="A3028">
            <v>215048</v>
          </cell>
          <cell r="B3028" t="str">
            <v>عزه مصري</v>
          </cell>
          <cell r="C3028" t="str">
            <v>صابر</v>
          </cell>
          <cell r="D3028" t="str">
            <v>نجيبه</v>
          </cell>
          <cell r="E3028" t="str">
            <v>س1</v>
          </cell>
        </row>
        <row r="3029">
          <cell r="A3029">
            <v>215049</v>
          </cell>
          <cell r="B3029" t="str">
            <v>عزو طحيشان</v>
          </cell>
          <cell r="C3029" t="str">
            <v>مصطفى</v>
          </cell>
          <cell r="D3029" t="str">
            <v>سلام</v>
          </cell>
          <cell r="E3029" t="str">
            <v>س3</v>
          </cell>
        </row>
        <row r="3030">
          <cell r="A3030">
            <v>215050</v>
          </cell>
          <cell r="B3030" t="str">
            <v>عزيز شحاده</v>
          </cell>
          <cell r="C3030" t="str">
            <v>محمد</v>
          </cell>
          <cell r="D3030" t="str">
            <v>صبحه</v>
          </cell>
          <cell r="E3030" t="str">
            <v>س1</v>
          </cell>
        </row>
        <row r="3031">
          <cell r="A3031">
            <v>215051</v>
          </cell>
          <cell r="B3031" t="str">
            <v>عطيه شعبان</v>
          </cell>
          <cell r="C3031" t="str">
            <v>مسعود</v>
          </cell>
          <cell r="D3031" t="str">
            <v>منيره</v>
          </cell>
          <cell r="E3031" t="str">
            <v>س1</v>
          </cell>
        </row>
        <row r="3032">
          <cell r="A3032">
            <v>215052</v>
          </cell>
          <cell r="B3032" t="str">
            <v>عفراء دريوس</v>
          </cell>
          <cell r="C3032" t="str">
            <v>صفوان</v>
          </cell>
          <cell r="D3032" t="str">
            <v>رائده</v>
          </cell>
          <cell r="E3032" t="str">
            <v>س3</v>
          </cell>
        </row>
        <row r="3033">
          <cell r="A3033">
            <v>215053</v>
          </cell>
          <cell r="B3033" t="str">
            <v>عفراء محسن</v>
          </cell>
          <cell r="C3033" t="str">
            <v>بهجت</v>
          </cell>
          <cell r="D3033" t="str">
            <v>ليلى</v>
          </cell>
          <cell r="E3033" t="str">
            <v>س2</v>
          </cell>
        </row>
        <row r="3034">
          <cell r="A3034">
            <v>215055</v>
          </cell>
          <cell r="B3034" t="str">
            <v>علا السوسي</v>
          </cell>
          <cell r="C3034" t="str">
            <v>سامر</v>
          </cell>
          <cell r="D3034" t="str">
            <v>فاطمه</v>
          </cell>
          <cell r="E3034" t="str">
            <v>س1</v>
          </cell>
        </row>
        <row r="3035">
          <cell r="A3035">
            <v>215056</v>
          </cell>
          <cell r="B3035" t="str">
            <v>علا احمد</v>
          </cell>
          <cell r="C3035" t="str">
            <v>علي</v>
          </cell>
          <cell r="D3035" t="str">
            <v>ليلى</v>
          </cell>
          <cell r="E3035" t="str">
            <v>س1</v>
          </cell>
        </row>
        <row r="3036">
          <cell r="A3036">
            <v>215057</v>
          </cell>
          <cell r="B3036" t="str">
            <v>علا الايوبي</v>
          </cell>
          <cell r="C3036" t="str">
            <v>سامر</v>
          </cell>
          <cell r="D3036" t="str">
            <v>ريم</v>
          </cell>
          <cell r="E3036" t="str">
            <v>س2</v>
          </cell>
        </row>
        <row r="3037">
          <cell r="A3037">
            <v>215058</v>
          </cell>
          <cell r="B3037" t="str">
            <v>علا الحسن</v>
          </cell>
          <cell r="C3037" t="str">
            <v>محمد</v>
          </cell>
          <cell r="D3037" t="str">
            <v>مريم</v>
          </cell>
          <cell r="E3037" t="str">
            <v>س3</v>
          </cell>
        </row>
        <row r="3038">
          <cell r="A3038">
            <v>215059</v>
          </cell>
          <cell r="B3038" t="str">
            <v>علا الحموي</v>
          </cell>
          <cell r="C3038" t="str">
            <v>خالد</v>
          </cell>
          <cell r="D3038" t="str">
            <v>فاتنه</v>
          </cell>
          <cell r="E3038" t="str">
            <v>س1</v>
          </cell>
        </row>
        <row r="3039">
          <cell r="A3039">
            <v>215060</v>
          </cell>
          <cell r="B3039" t="str">
            <v>علا المذيب</v>
          </cell>
          <cell r="C3039" t="str">
            <v>هاشم</v>
          </cell>
          <cell r="D3039" t="str">
            <v>حسنا</v>
          </cell>
          <cell r="E3039" t="str">
            <v>س2</v>
          </cell>
        </row>
        <row r="3040">
          <cell r="A3040">
            <v>215061</v>
          </cell>
          <cell r="B3040" t="str">
            <v>علا حسن</v>
          </cell>
          <cell r="C3040" t="str">
            <v>احمد</v>
          </cell>
          <cell r="D3040" t="str">
            <v>وسيلا</v>
          </cell>
          <cell r="E3040" t="str">
            <v>س2</v>
          </cell>
        </row>
        <row r="3041">
          <cell r="A3041">
            <v>215062</v>
          </cell>
          <cell r="B3041" t="str">
            <v>علا حمد</v>
          </cell>
          <cell r="C3041" t="str">
            <v>محمد</v>
          </cell>
          <cell r="D3041" t="str">
            <v>ثروه</v>
          </cell>
          <cell r="E3041" t="str">
            <v>س1</v>
          </cell>
        </row>
        <row r="3042">
          <cell r="A3042">
            <v>215063</v>
          </cell>
          <cell r="B3042" t="str">
            <v>علا طه</v>
          </cell>
          <cell r="C3042" t="str">
            <v>وفيق</v>
          </cell>
          <cell r="D3042" t="str">
            <v>اميما</v>
          </cell>
          <cell r="E3042" t="str">
            <v>س2</v>
          </cell>
        </row>
        <row r="3043">
          <cell r="A3043">
            <v>215064</v>
          </cell>
          <cell r="B3043" t="str">
            <v>علا علي</v>
          </cell>
          <cell r="C3043" t="str">
            <v>عزيز</v>
          </cell>
          <cell r="D3043" t="str">
            <v>سناء</v>
          </cell>
          <cell r="E3043" t="str">
            <v>س2</v>
          </cell>
        </row>
        <row r="3044">
          <cell r="A3044">
            <v>215065</v>
          </cell>
          <cell r="B3044" t="str">
            <v>علا مرعي</v>
          </cell>
          <cell r="C3044" t="str">
            <v>محمود</v>
          </cell>
          <cell r="D3044" t="str">
            <v>منى</v>
          </cell>
          <cell r="E3044" t="str">
            <v>س1</v>
          </cell>
        </row>
        <row r="3045">
          <cell r="A3045">
            <v>215066</v>
          </cell>
          <cell r="B3045" t="str">
            <v>علاء سليمان خالد</v>
          </cell>
          <cell r="C3045" t="str">
            <v>عبد الرحيم</v>
          </cell>
          <cell r="D3045" t="str">
            <v>خيريه</v>
          </cell>
          <cell r="E3045" t="str">
            <v>س1</v>
          </cell>
        </row>
        <row r="3046">
          <cell r="A3046">
            <v>215067</v>
          </cell>
          <cell r="B3046" t="str">
            <v>علاء الحراكي</v>
          </cell>
          <cell r="C3046" t="str">
            <v>رضوان</v>
          </cell>
          <cell r="D3046" t="str">
            <v>وداد</v>
          </cell>
          <cell r="E3046" t="str">
            <v>س3</v>
          </cell>
        </row>
        <row r="3047">
          <cell r="A3047">
            <v>215068</v>
          </cell>
          <cell r="B3047" t="str">
            <v>علاء الدين موسى</v>
          </cell>
          <cell r="C3047" t="str">
            <v>عمر</v>
          </cell>
          <cell r="D3047" t="str">
            <v>نهال</v>
          </cell>
          <cell r="E3047" t="str">
            <v>س3</v>
          </cell>
        </row>
        <row r="3048">
          <cell r="A3048">
            <v>215069</v>
          </cell>
          <cell r="B3048" t="str">
            <v>علاء حجي اسماعيل</v>
          </cell>
          <cell r="C3048" t="str">
            <v>حامد</v>
          </cell>
          <cell r="D3048" t="str">
            <v>رنده</v>
          </cell>
          <cell r="E3048" t="str">
            <v>س1</v>
          </cell>
        </row>
        <row r="3049">
          <cell r="A3049">
            <v>215070</v>
          </cell>
          <cell r="B3049" t="str">
            <v>علاء سماك</v>
          </cell>
          <cell r="C3049" t="str">
            <v>راضي</v>
          </cell>
          <cell r="D3049" t="str">
            <v>رباح</v>
          </cell>
          <cell r="E3049" t="str">
            <v>س3</v>
          </cell>
        </row>
        <row r="3050">
          <cell r="A3050">
            <v>215071</v>
          </cell>
          <cell r="B3050" t="str">
            <v>علاء علي</v>
          </cell>
          <cell r="C3050" t="str">
            <v>محسن</v>
          </cell>
          <cell r="D3050" t="str">
            <v>فاديا</v>
          </cell>
          <cell r="E3050" t="str">
            <v>س3</v>
          </cell>
        </row>
        <row r="3051">
          <cell r="A3051">
            <v>215072</v>
          </cell>
          <cell r="B3051" t="str">
            <v>علام داؤد</v>
          </cell>
          <cell r="C3051" t="str">
            <v>محمد</v>
          </cell>
          <cell r="D3051" t="str">
            <v>اميره</v>
          </cell>
          <cell r="E3051" t="str">
            <v>س1</v>
          </cell>
        </row>
        <row r="3052">
          <cell r="A3052">
            <v>215073</v>
          </cell>
          <cell r="B3052" t="str">
            <v>علي الحميد</v>
          </cell>
          <cell r="C3052" t="str">
            <v>عبدالخالق</v>
          </cell>
          <cell r="D3052" t="str">
            <v>مزنه</v>
          </cell>
          <cell r="E3052" t="str">
            <v>س1</v>
          </cell>
        </row>
        <row r="3053">
          <cell r="A3053">
            <v>215074</v>
          </cell>
          <cell r="B3053" t="str">
            <v>علي الشيخ</v>
          </cell>
          <cell r="C3053" t="str">
            <v>محمد</v>
          </cell>
          <cell r="D3053" t="str">
            <v>ليلا</v>
          </cell>
          <cell r="E3053" t="str">
            <v>س1</v>
          </cell>
        </row>
        <row r="3054">
          <cell r="A3054">
            <v>215075</v>
          </cell>
          <cell r="B3054" t="str">
            <v>علي حسن</v>
          </cell>
          <cell r="C3054" t="str">
            <v>محمد</v>
          </cell>
          <cell r="D3054" t="str">
            <v>سكنه</v>
          </cell>
          <cell r="E3054" t="str">
            <v>س1</v>
          </cell>
        </row>
        <row r="3055">
          <cell r="A3055">
            <v>215076</v>
          </cell>
          <cell r="B3055" t="str">
            <v>علي دالي</v>
          </cell>
          <cell r="C3055" t="str">
            <v>اياد</v>
          </cell>
          <cell r="D3055" t="str">
            <v>نبيهه</v>
          </cell>
          <cell r="E3055" t="str">
            <v>س3</v>
          </cell>
        </row>
        <row r="3056">
          <cell r="A3056">
            <v>215077</v>
          </cell>
          <cell r="B3056" t="str">
            <v>علي رضوان</v>
          </cell>
          <cell r="C3056" t="str">
            <v>محمد ديب</v>
          </cell>
          <cell r="D3056" t="str">
            <v>سلاف</v>
          </cell>
          <cell r="E3056" t="str">
            <v>س1</v>
          </cell>
        </row>
        <row r="3057">
          <cell r="A3057">
            <v>215078</v>
          </cell>
          <cell r="B3057" t="str">
            <v>علي سليم</v>
          </cell>
          <cell r="C3057" t="str">
            <v>جدوع</v>
          </cell>
          <cell r="D3057" t="str">
            <v>هدله</v>
          </cell>
          <cell r="E3057" t="str">
            <v>س2</v>
          </cell>
        </row>
        <row r="3058">
          <cell r="A3058">
            <v>215079</v>
          </cell>
          <cell r="B3058" t="str">
            <v>علي صافي</v>
          </cell>
          <cell r="C3058" t="str">
            <v>طالب</v>
          </cell>
          <cell r="D3058" t="str">
            <v>غاده</v>
          </cell>
          <cell r="E3058" t="str">
            <v>س3ح</v>
          </cell>
        </row>
        <row r="3059">
          <cell r="A3059">
            <v>215080</v>
          </cell>
          <cell r="B3059" t="str">
            <v>علي غره</v>
          </cell>
          <cell r="C3059" t="str">
            <v>احمد</v>
          </cell>
          <cell r="D3059" t="str">
            <v>منال</v>
          </cell>
          <cell r="E3059" t="str">
            <v>س1</v>
          </cell>
        </row>
        <row r="3060">
          <cell r="A3060">
            <v>215081</v>
          </cell>
          <cell r="B3060" t="str">
            <v>علي محمد</v>
          </cell>
          <cell r="C3060" t="str">
            <v>ابراهيم</v>
          </cell>
          <cell r="D3060" t="str">
            <v>تركيه</v>
          </cell>
          <cell r="E3060" t="str">
            <v>س1</v>
          </cell>
        </row>
        <row r="3061">
          <cell r="A3061">
            <v>215082</v>
          </cell>
          <cell r="B3061" t="str">
            <v>علي معروف</v>
          </cell>
          <cell r="C3061" t="str">
            <v>مصعب</v>
          </cell>
          <cell r="D3061" t="str">
            <v>مهاء</v>
          </cell>
          <cell r="E3061" t="str">
            <v>س1</v>
          </cell>
        </row>
        <row r="3062">
          <cell r="A3062">
            <v>215083</v>
          </cell>
          <cell r="B3062" t="str">
            <v>علياء زكريا</v>
          </cell>
          <cell r="C3062" t="str">
            <v>حسن</v>
          </cell>
          <cell r="D3062" t="str">
            <v>زهور</v>
          </cell>
          <cell r="E3062" t="str">
            <v>س3</v>
          </cell>
        </row>
        <row r="3063">
          <cell r="A3063">
            <v>215084</v>
          </cell>
          <cell r="B3063" t="str">
            <v>عماد البقيرات</v>
          </cell>
          <cell r="C3063" t="str">
            <v>عبدالسلام</v>
          </cell>
          <cell r="D3063" t="str">
            <v>وفاء</v>
          </cell>
          <cell r="E3063" t="str">
            <v>س1</v>
          </cell>
        </row>
        <row r="3064">
          <cell r="A3064">
            <v>215085</v>
          </cell>
          <cell r="B3064" t="str">
            <v>عماد صوفيه</v>
          </cell>
          <cell r="C3064" t="str">
            <v>مازن</v>
          </cell>
          <cell r="D3064" t="str">
            <v>ندى</v>
          </cell>
          <cell r="E3064" t="str">
            <v>س1</v>
          </cell>
        </row>
        <row r="3065">
          <cell r="A3065">
            <v>215086</v>
          </cell>
          <cell r="B3065" t="str">
            <v>عمار احمد</v>
          </cell>
          <cell r="C3065" t="str">
            <v>حسين</v>
          </cell>
          <cell r="D3065" t="str">
            <v>صفاء</v>
          </cell>
          <cell r="E3065" t="str">
            <v>س1</v>
          </cell>
        </row>
        <row r="3066">
          <cell r="A3066">
            <v>215087</v>
          </cell>
          <cell r="B3066" t="str">
            <v>عمار الفارس</v>
          </cell>
          <cell r="C3066" t="str">
            <v>محي الدين</v>
          </cell>
          <cell r="D3066" t="str">
            <v>دلال</v>
          </cell>
          <cell r="E3066" t="str">
            <v>س1</v>
          </cell>
        </row>
        <row r="3067">
          <cell r="A3067">
            <v>215088</v>
          </cell>
          <cell r="B3067" t="str">
            <v>عمار بليق</v>
          </cell>
          <cell r="C3067" t="str">
            <v>ماهر</v>
          </cell>
          <cell r="D3067" t="str">
            <v>فاتن</v>
          </cell>
          <cell r="E3067" t="str">
            <v>س1</v>
          </cell>
        </row>
        <row r="3068">
          <cell r="A3068">
            <v>215089</v>
          </cell>
          <cell r="B3068" t="str">
            <v>عمار قيطازو</v>
          </cell>
          <cell r="C3068" t="str">
            <v>مصطفى</v>
          </cell>
          <cell r="D3068" t="str">
            <v>ابتسام</v>
          </cell>
          <cell r="E3068" t="str">
            <v>س1</v>
          </cell>
        </row>
        <row r="3069">
          <cell r="A3069">
            <v>215090</v>
          </cell>
          <cell r="B3069" t="str">
            <v>عمار مصطفى</v>
          </cell>
          <cell r="C3069" t="str">
            <v>نزار</v>
          </cell>
          <cell r="D3069" t="str">
            <v>سميه</v>
          </cell>
          <cell r="E3069" t="str">
            <v>س1</v>
          </cell>
        </row>
        <row r="3070">
          <cell r="A3070">
            <v>215091</v>
          </cell>
          <cell r="B3070" t="str">
            <v>عمار نمر</v>
          </cell>
          <cell r="C3070" t="str">
            <v>عمر</v>
          </cell>
          <cell r="D3070" t="str">
            <v>هيام</v>
          </cell>
          <cell r="E3070" t="str">
            <v>س1</v>
          </cell>
        </row>
        <row r="3071">
          <cell r="A3071">
            <v>215092</v>
          </cell>
          <cell r="B3071" t="str">
            <v>عمر الحمدان</v>
          </cell>
          <cell r="C3071" t="str">
            <v>حماد</v>
          </cell>
          <cell r="D3071" t="str">
            <v>وداد</v>
          </cell>
          <cell r="E3071" t="str">
            <v>س1</v>
          </cell>
        </row>
        <row r="3072">
          <cell r="A3072">
            <v>215093</v>
          </cell>
          <cell r="B3072" t="str">
            <v>عمر الدخيل</v>
          </cell>
          <cell r="C3072" t="str">
            <v>صالح</v>
          </cell>
          <cell r="D3072" t="str">
            <v>حربيه</v>
          </cell>
          <cell r="E3072" t="str">
            <v>س1</v>
          </cell>
        </row>
        <row r="3073">
          <cell r="A3073">
            <v>215094</v>
          </cell>
          <cell r="B3073" t="str">
            <v>عمر السباعي</v>
          </cell>
          <cell r="C3073" t="str">
            <v>بلال</v>
          </cell>
          <cell r="D3073" t="str">
            <v>رنا</v>
          </cell>
          <cell r="E3073" t="str">
            <v>س1</v>
          </cell>
        </row>
        <row r="3074">
          <cell r="A3074">
            <v>215095</v>
          </cell>
          <cell r="B3074" t="str">
            <v>عمر خلوف</v>
          </cell>
          <cell r="C3074" t="str">
            <v>عمار</v>
          </cell>
          <cell r="D3074" t="str">
            <v>مؤمنات</v>
          </cell>
          <cell r="E3074" t="str">
            <v>س1</v>
          </cell>
        </row>
        <row r="3075">
          <cell r="A3075">
            <v>215096</v>
          </cell>
          <cell r="B3075" t="str">
            <v>عهد اليونس</v>
          </cell>
          <cell r="C3075" t="str">
            <v>معين</v>
          </cell>
          <cell r="D3075" t="str">
            <v>نسيم</v>
          </cell>
          <cell r="E3075" t="str">
            <v>س3</v>
          </cell>
        </row>
        <row r="3076">
          <cell r="A3076">
            <v>215097</v>
          </cell>
          <cell r="B3076" t="str">
            <v>عهود صداقي</v>
          </cell>
          <cell r="C3076" t="str">
            <v>محمد</v>
          </cell>
          <cell r="D3076" t="str">
            <v>وفاء</v>
          </cell>
          <cell r="E3076" t="str">
            <v>س1</v>
          </cell>
        </row>
        <row r="3077">
          <cell r="A3077">
            <v>215098</v>
          </cell>
          <cell r="B3077" t="str">
            <v>عيسى عيسى</v>
          </cell>
          <cell r="C3077" t="str">
            <v>نجدات</v>
          </cell>
          <cell r="D3077" t="str">
            <v>سميره</v>
          </cell>
          <cell r="E3077" t="str">
            <v>س1</v>
          </cell>
        </row>
        <row r="3078">
          <cell r="A3078">
            <v>215099</v>
          </cell>
          <cell r="B3078" t="str">
            <v>غالب ناصر</v>
          </cell>
          <cell r="C3078" t="str">
            <v>محمد</v>
          </cell>
          <cell r="D3078" t="str">
            <v>جوهينا</v>
          </cell>
          <cell r="E3078" t="str">
            <v>س1</v>
          </cell>
        </row>
        <row r="3079">
          <cell r="A3079">
            <v>215100</v>
          </cell>
          <cell r="B3079" t="str">
            <v>غدير الجاموس</v>
          </cell>
          <cell r="C3079" t="str">
            <v>حسام</v>
          </cell>
          <cell r="D3079" t="str">
            <v>نوره</v>
          </cell>
          <cell r="E3079" t="str">
            <v>س1</v>
          </cell>
        </row>
        <row r="3080">
          <cell r="A3080">
            <v>215101</v>
          </cell>
          <cell r="B3080" t="str">
            <v>غدير القابقلي</v>
          </cell>
          <cell r="C3080" t="str">
            <v>محمد</v>
          </cell>
          <cell r="D3080" t="str">
            <v>نهيله</v>
          </cell>
          <cell r="E3080" t="str">
            <v>س3</v>
          </cell>
        </row>
        <row r="3081">
          <cell r="A3081">
            <v>215102</v>
          </cell>
          <cell r="B3081" t="str">
            <v>غدير سليمان</v>
          </cell>
          <cell r="C3081" t="str">
            <v>محمد</v>
          </cell>
          <cell r="D3081" t="str">
            <v>انتباه</v>
          </cell>
          <cell r="E3081" t="str">
            <v>س3</v>
          </cell>
        </row>
        <row r="3082">
          <cell r="A3082">
            <v>215103</v>
          </cell>
          <cell r="B3082" t="str">
            <v>غدير طعمه</v>
          </cell>
          <cell r="C3082" t="str">
            <v>عبد المجيد</v>
          </cell>
          <cell r="D3082" t="str">
            <v>فاديا</v>
          </cell>
          <cell r="E3082" t="str">
            <v>س1</v>
          </cell>
        </row>
        <row r="3083">
          <cell r="A3083">
            <v>215104</v>
          </cell>
          <cell r="B3083" t="str">
            <v>غرام خلف</v>
          </cell>
          <cell r="C3083" t="str">
            <v>محمد</v>
          </cell>
          <cell r="D3083" t="str">
            <v>خديجه</v>
          </cell>
          <cell r="E3083" t="str">
            <v>س2ح</v>
          </cell>
        </row>
        <row r="3084">
          <cell r="A3084">
            <v>215105</v>
          </cell>
          <cell r="B3084" t="str">
            <v>غزاله صقر</v>
          </cell>
          <cell r="C3084" t="str">
            <v>شبلي</v>
          </cell>
          <cell r="D3084" t="str">
            <v>قرنفله</v>
          </cell>
          <cell r="E3084" t="str">
            <v>س2</v>
          </cell>
        </row>
        <row r="3085">
          <cell r="A3085">
            <v>215106</v>
          </cell>
          <cell r="B3085" t="str">
            <v>غزل الحداد</v>
          </cell>
          <cell r="C3085" t="str">
            <v>عماد</v>
          </cell>
          <cell r="D3085" t="str">
            <v>سحر</v>
          </cell>
          <cell r="E3085" t="str">
            <v>س3ح</v>
          </cell>
        </row>
        <row r="3086">
          <cell r="A3086">
            <v>215107</v>
          </cell>
          <cell r="B3086" t="str">
            <v>غفران الاسود</v>
          </cell>
          <cell r="C3086" t="str">
            <v>باسم</v>
          </cell>
          <cell r="D3086" t="str">
            <v>عبير</v>
          </cell>
          <cell r="E3086" t="str">
            <v>س1</v>
          </cell>
        </row>
        <row r="3087">
          <cell r="A3087">
            <v>215108</v>
          </cell>
          <cell r="B3087" t="str">
            <v>غفران الحمصي</v>
          </cell>
          <cell r="C3087" t="str">
            <v>صبحي</v>
          </cell>
          <cell r="D3087" t="str">
            <v>سهام</v>
          </cell>
          <cell r="E3087" t="str">
            <v>س1</v>
          </cell>
        </row>
        <row r="3088">
          <cell r="A3088">
            <v>215109</v>
          </cell>
          <cell r="B3088" t="str">
            <v>غفران زيد</v>
          </cell>
          <cell r="C3088" t="str">
            <v>عصام</v>
          </cell>
          <cell r="D3088" t="str">
            <v>افتكار</v>
          </cell>
          <cell r="E3088" t="str">
            <v>س1</v>
          </cell>
        </row>
        <row r="3089">
          <cell r="A3089">
            <v>215110</v>
          </cell>
          <cell r="B3089" t="str">
            <v>غفران عزام</v>
          </cell>
          <cell r="C3089" t="str">
            <v>اسامه</v>
          </cell>
          <cell r="D3089" t="str">
            <v>منال</v>
          </cell>
          <cell r="E3089" t="str">
            <v>س2</v>
          </cell>
        </row>
        <row r="3090">
          <cell r="A3090">
            <v>215111</v>
          </cell>
          <cell r="B3090" t="str">
            <v>غنوه ناصيف اسعد</v>
          </cell>
          <cell r="C3090" t="str">
            <v>ثابت</v>
          </cell>
          <cell r="D3090" t="str">
            <v>فيضه</v>
          </cell>
          <cell r="E3090" t="str">
            <v>س2</v>
          </cell>
        </row>
        <row r="3091">
          <cell r="A3091">
            <v>215112</v>
          </cell>
          <cell r="B3091" t="str">
            <v>غيث الدعيبس</v>
          </cell>
          <cell r="C3091" t="str">
            <v>نهاد</v>
          </cell>
          <cell r="D3091" t="str">
            <v>منيره</v>
          </cell>
          <cell r="E3091" t="str">
            <v>س1</v>
          </cell>
        </row>
        <row r="3092">
          <cell r="A3092">
            <v>215113</v>
          </cell>
          <cell r="B3092" t="str">
            <v>غيداء سلامه</v>
          </cell>
          <cell r="C3092" t="str">
            <v>علي</v>
          </cell>
          <cell r="D3092" t="str">
            <v>رانيه</v>
          </cell>
          <cell r="E3092" t="str">
            <v>س3</v>
          </cell>
        </row>
        <row r="3093">
          <cell r="A3093">
            <v>215114</v>
          </cell>
          <cell r="B3093" t="str">
            <v>غيداء شاهين</v>
          </cell>
          <cell r="C3093" t="str">
            <v>عبده</v>
          </cell>
          <cell r="D3093" t="str">
            <v>خبصه</v>
          </cell>
          <cell r="E3093" t="str">
            <v>س1</v>
          </cell>
        </row>
        <row r="3094">
          <cell r="A3094">
            <v>215115</v>
          </cell>
          <cell r="B3094" t="str">
            <v>فاتن الجاعوني</v>
          </cell>
          <cell r="C3094" t="str">
            <v>خليل</v>
          </cell>
          <cell r="D3094" t="str">
            <v>حفيظه</v>
          </cell>
          <cell r="E3094" t="str">
            <v>س3</v>
          </cell>
        </row>
        <row r="3095">
          <cell r="A3095">
            <v>215116</v>
          </cell>
          <cell r="B3095" t="str">
            <v>فاتن عكرمه</v>
          </cell>
          <cell r="C3095" t="str">
            <v>بشار</v>
          </cell>
          <cell r="D3095" t="str">
            <v>لورد</v>
          </cell>
          <cell r="E3095" t="str">
            <v>س2</v>
          </cell>
        </row>
        <row r="3096">
          <cell r="A3096">
            <v>215117</v>
          </cell>
          <cell r="B3096" t="str">
            <v>فاتن محمد</v>
          </cell>
          <cell r="C3096" t="str">
            <v>عبد الكريم</v>
          </cell>
          <cell r="D3096" t="str">
            <v>حياه</v>
          </cell>
          <cell r="E3096" t="str">
            <v>س1</v>
          </cell>
        </row>
        <row r="3097">
          <cell r="A3097">
            <v>215118</v>
          </cell>
          <cell r="B3097" t="str">
            <v>فادي البطرس</v>
          </cell>
          <cell r="C3097" t="str">
            <v>جريس</v>
          </cell>
          <cell r="D3097" t="str">
            <v>تغريد</v>
          </cell>
          <cell r="E3097" t="str">
            <v>س3</v>
          </cell>
        </row>
        <row r="3098">
          <cell r="A3098">
            <v>215119</v>
          </cell>
          <cell r="B3098" t="str">
            <v>فادي الحاج تبن</v>
          </cell>
          <cell r="C3098" t="str">
            <v>محمد</v>
          </cell>
          <cell r="D3098" t="str">
            <v>فاتن</v>
          </cell>
          <cell r="E3098" t="str">
            <v>س1</v>
          </cell>
        </row>
        <row r="3099">
          <cell r="A3099">
            <v>215120</v>
          </cell>
          <cell r="B3099" t="str">
            <v>فادي العيسى</v>
          </cell>
          <cell r="C3099" t="str">
            <v>ابراهيم</v>
          </cell>
          <cell r="D3099" t="str">
            <v>زريفه</v>
          </cell>
          <cell r="E3099" t="str">
            <v>س3</v>
          </cell>
        </row>
        <row r="3100">
          <cell r="A3100">
            <v>215121</v>
          </cell>
          <cell r="B3100" t="str">
            <v>فاديا اندراوس</v>
          </cell>
          <cell r="C3100" t="str">
            <v>جورج</v>
          </cell>
          <cell r="D3100" t="str">
            <v>مدلين</v>
          </cell>
          <cell r="E3100" t="str">
            <v>س1</v>
          </cell>
        </row>
        <row r="3101">
          <cell r="A3101">
            <v>215122</v>
          </cell>
          <cell r="B3101" t="str">
            <v>فاطمه الحليب</v>
          </cell>
          <cell r="C3101" t="str">
            <v>حسن</v>
          </cell>
          <cell r="D3101" t="str">
            <v>حزينه</v>
          </cell>
          <cell r="E3101" t="str">
            <v>س1</v>
          </cell>
        </row>
        <row r="3102">
          <cell r="A3102">
            <v>215123</v>
          </cell>
          <cell r="B3102" t="str">
            <v>فاطمه خطيب</v>
          </cell>
          <cell r="C3102" t="str">
            <v>بسام</v>
          </cell>
          <cell r="D3102" t="str">
            <v>شمسه</v>
          </cell>
          <cell r="E3102" t="str">
            <v>س1</v>
          </cell>
        </row>
        <row r="3103">
          <cell r="A3103">
            <v>215124</v>
          </cell>
          <cell r="B3103" t="str">
            <v>فاطمه الجلاب</v>
          </cell>
          <cell r="C3103" t="str">
            <v>عبدالقادر</v>
          </cell>
          <cell r="D3103" t="str">
            <v>ايمان</v>
          </cell>
          <cell r="E3103" t="str">
            <v>س2ح</v>
          </cell>
        </row>
        <row r="3104">
          <cell r="A3104">
            <v>215125</v>
          </cell>
          <cell r="B3104" t="str">
            <v>فاطمه الجولق</v>
          </cell>
          <cell r="C3104" t="str">
            <v>محمد رفيق</v>
          </cell>
          <cell r="D3104" t="str">
            <v>نبيله</v>
          </cell>
          <cell r="E3104" t="str">
            <v>س1</v>
          </cell>
        </row>
        <row r="3105">
          <cell r="A3105">
            <v>215126</v>
          </cell>
          <cell r="B3105" t="str">
            <v>فاطمه الزهراء باكير</v>
          </cell>
          <cell r="C3105" t="str">
            <v>نورالدين</v>
          </cell>
          <cell r="D3105" t="str">
            <v>شذى</v>
          </cell>
          <cell r="E3105" t="str">
            <v>س1</v>
          </cell>
        </row>
        <row r="3106">
          <cell r="A3106">
            <v>215127</v>
          </cell>
          <cell r="B3106" t="str">
            <v>فاطمه السمره</v>
          </cell>
          <cell r="C3106" t="str">
            <v>محمود</v>
          </cell>
          <cell r="D3106" t="str">
            <v>حياه</v>
          </cell>
          <cell r="E3106" t="str">
            <v>س1</v>
          </cell>
        </row>
        <row r="3107">
          <cell r="A3107">
            <v>215128</v>
          </cell>
          <cell r="B3107" t="str">
            <v>فاطمه اهويدي</v>
          </cell>
          <cell r="C3107" t="str">
            <v>عبدالعزيز</v>
          </cell>
          <cell r="D3107" t="str">
            <v>لمياء</v>
          </cell>
          <cell r="E3107" t="str">
            <v>س1</v>
          </cell>
        </row>
        <row r="3108">
          <cell r="A3108">
            <v>215129</v>
          </cell>
          <cell r="B3108" t="str">
            <v>فاطمه حسين</v>
          </cell>
          <cell r="C3108" t="str">
            <v>محمد</v>
          </cell>
          <cell r="D3108" t="str">
            <v>فتحيه</v>
          </cell>
          <cell r="E3108" t="str">
            <v>س2</v>
          </cell>
        </row>
        <row r="3109">
          <cell r="A3109">
            <v>215130</v>
          </cell>
          <cell r="B3109" t="str">
            <v>فاطمه عمشه</v>
          </cell>
          <cell r="C3109" t="str">
            <v>احمد</v>
          </cell>
          <cell r="D3109" t="str">
            <v>سميره</v>
          </cell>
          <cell r="E3109" t="str">
            <v>س2</v>
          </cell>
        </row>
        <row r="3110">
          <cell r="A3110">
            <v>215131</v>
          </cell>
          <cell r="B3110" t="str">
            <v>فايز المحمد</v>
          </cell>
          <cell r="C3110" t="str">
            <v>احمد</v>
          </cell>
          <cell r="D3110" t="str">
            <v>جميله</v>
          </cell>
          <cell r="E3110" t="str">
            <v>س1</v>
          </cell>
        </row>
        <row r="3111">
          <cell r="A3111">
            <v>215132</v>
          </cell>
          <cell r="B3111" t="str">
            <v>فايز حبوش</v>
          </cell>
          <cell r="C3111" t="str">
            <v>محمد</v>
          </cell>
          <cell r="D3111" t="str">
            <v>صبحيه</v>
          </cell>
          <cell r="E3111" t="str">
            <v>س1</v>
          </cell>
        </row>
        <row r="3112">
          <cell r="A3112">
            <v>215133</v>
          </cell>
          <cell r="B3112" t="str">
            <v>فايزه قطان</v>
          </cell>
          <cell r="C3112" t="str">
            <v>اكرم</v>
          </cell>
          <cell r="D3112" t="str">
            <v>سميا</v>
          </cell>
          <cell r="E3112" t="str">
            <v>س2</v>
          </cell>
        </row>
        <row r="3113">
          <cell r="A3113">
            <v>215134</v>
          </cell>
          <cell r="B3113" t="str">
            <v>فداء محفوض</v>
          </cell>
          <cell r="C3113" t="str">
            <v>وفيد</v>
          </cell>
          <cell r="D3113" t="str">
            <v>مريم</v>
          </cell>
          <cell r="E3113" t="str">
            <v>س1</v>
          </cell>
        </row>
        <row r="3114">
          <cell r="A3114">
            <v>215135</v>
          </cell>
          <cell r="B3114" t="str">
            <v>فرح القضماني</v>
          </cell>
          <cell r="C3114" t="str">
            <v>احمد</v>
          </cell>
          <cell r="D3114" t="str">
            <v>دريه</v>
          </cell>
          <cell r="E3114" t="str">
            <v>س1</v>
          </cell>
        </row>
        <row r="3115">
          <cell r="A3115">
            <v>215136</v>
          </cell>
          <cell r="B3115" t="str">
            <v>فرح دللول</v>
          </cell>
          <cell r="C3115" t="str">
            <v>محمد خير</v>
          </cell>
          <cell r="D3115" t="str">
            <v>لينا</v>
          </cell>
          <cell r="E3115" t="str">
            <v>س2</v>
          </cell>
        </row>
        <row r="3116">
          <cell r="A3116">
            <v>215137</v>
          </cell>
          <cell r="B3116" t="str">
            <v>فرح صقر</v>
          </cell>
          <cell r="C3116" t="str">
            <v>عز الدين</v>
          </cell>
          <cell r="D3116" t="str">
            <v>افتكار</v>
          </cell>
          <cell r="E3116" t="str">
            <v>س1</v>
          </cell>
        </row>
        <row r="3117">
          <cell r="A3117">
            <v>215138</v>
          </cell>
          <cell r="B3117" t="str">
            <v>فرح كنعان</v>
          </cell>
          <cell r="C3117" t="str">
            <v>عماد</v>
          </cell>
          <cell r="D3117" t="str">
            <v>ورده</v>
          </cell>
          <cell r="E3117" t="str">
            <v>س1</v>
          </cell>
        </row>
        <row r="3118">
          <cell r="A3118">
            <v>215139</v>
          </cell>
          <cell r="B3118" t="str">
            <v>فضيله خرنوب</v>
          </cell>
          <cell r="C3118" t="str">
            <v>حسين</v>
          </cell>
          <cell r="D3118" t="str">
            <v>ناديه</v>
          </cell>
          <cell r="E3118" t="str">
            <v>س2</v>
          </cell>
        </row>
        <row r="3119">
          <cell r="A3119">
            <v>215140</v>
          </cell>
          <cell r="B3119" t="str">
            <v>فطوم عز الدين</v>
          </cell>
          <cell r="C3119" t="str">
            <v>بشير</v>
          </cell>
          <cell r="D3119" t="str">
            <v>اميره</v>
          </cell>
          <cell r="E3119" t="str">
            <v>س1</v>
          </cell>
        </row>
        <row r="3120">
          <cell r="A3120">
            <v>215141</v>
          </cell>
          <cell r="B3120" t="str">
            <v>فواز المحمد علي</v>
          </cell>
          <cell r="C3120" t="str">
            <v>ابراهيم</v>
          </cell>
          <cell r="D3120" t="str">
            <v>زلخه</v>
          </cell>
          <cell r="E3120" t="str">
            <v>س1</v>
          </cell>
        </row>
        <row r="3121">
          <cell r="A3121">
            <v>215142</v>
          </cell>
          <cell r="B3121" t="str">
            <v>فوزيه عامر</v>
          </cell>
          <cell r="C3121" t="str">
            <v>عبدالحكيم</v>
          </cell>
          <cell r="D3121" t="str">
            <v>صباح</v>
          </cell>
          <cell r="E3121" t="str">
            <v>س3</v>
          </cell>
        </row>
        <row r="3122">
          <cell r="A3122">
            <v>215143</v>
          </cell>
          <cell r="B3122" t="str">
            <v>فيحاء عاصي</v>
          </cell>
          <cell r="C3122" t="str">
            <v>نعيم</v>
          </cell>
          <cell r="D3122" t="str">
            <v>رويده</v>
          </cell>
          <cell r="E3122" t="str">
            <v>س3</v>
          </cell>
        </row>
        <row r="3123">
          <cell r="A3123">
            <v>215144</v>
          </cell>
          <cell r="B3123" t="str">
            <v>فيروز مرعي</v>
          </cell>
          <cell r="C3123" t="str">
            <v>احمد</v>
          </cell>
          <cell r="D3123" t="str">
            <v>انصاف</v>
          </cell>
          <cell r="E3123" t="str">
            <v>س2</v>
          </cell>
        </row>
        <row r="3124">
          <cell r="A3124">
            <v>215145</v>
          </cell>
          <cell r="B3124" t="str">
            <v>فيصل بله</v>
          </cell>
          <cell r="C3124" t="str">
            <v>محمد</v>
          </cell>
          <cell r="D3124" t="str">
            <v>رانيه</v>
          </cell>
          <cell r="E3124" t="str">
            <v>س1</v>
          </cell>
        </row>
        <row r="3125">
          <cell r="A3125">
            <v>215146</v>
          </cell>
          <cell r="B3125" t="str">
            <v>قاسم بو سعد</v>
          </cell>
          <cell r="C3125" t="str">
            <v>عادل</v>
          </cell>
          <cell r="D3125" t="str">
            <v>عليا</v>
          </cell>
          <cell r="E3125" t="str">
            <v>س1</v>
          </cell>
        </row>
        <row r="3126">
          <cell r="A3126">
            <v>215147</v>
          </cell>
          <cell r="B3126" t="str">
            <v>قتيبه بيطار</v>
          </cell>
          <cell r="C3126" t="str">
            <v>جمال</v>
          </cell>
          <cell r="D3126" t="str">
            <v>حسناء</v>
          </cell>
          <cell r="E3126" t="str">
            <v>س1</v>
          </cell>
        </row>
        <row r="3127">
          <cell r="A3127">
            <v>215148</v>
          </cell>
          <cell r="B3127" t="str">
            <v>قدور يسوف</v>
          </cell>
          <cell r="C3127" t="str">
            <v>محمد</v>
          </cell>
          <cell r="D3127" t="str">
            <v>منيره</v>
          </cell>
          <cell r="E3127" t="str">
            <v>س1</v>
          </cell>
        </row>
        <row r="3128">
          <cell r="A3128">
            <v>215149</v>
          </cell>
          <cell r="B3128" t="str">
            <v>قمر الزمان مارديني</v>
          </cell>
          <cell r="C3128" t="str">
            <v>حسين</v>
          </cell>
          <cell r="D3128" t="str">
            <v>كوثر</v>
          </cell>
          <cell r="E3128" t="str">
            <v>س1</v>
          </cell>
        </row>
        <row r="3129">
          <cell r="A3129">
            <v>215150</v>
          </cell>
          <cell r="B3129" t="str">
            <v>قمر علي العباس</v>
          </cell>
          <cell r="C3129" t="str">
            <v>غنام</v>
          </cell>
          <cell r="D3129" t="str">
            <v>منى</v>
          </cell>
          <cell r="E3129" t="str">
            <v>س3</v>
          </cell>
        </row>
        <row r="3130">
          <cell r="A3130">
            <v>215151</v>
          </cell>
          <cell r="B3130" t="str">
            <v>كاترين سعديه</v>
          </cell>
          <cell r="C3130" t="str">
            <v>ناصر</v>
          </cell>
          <cell r="D3130" t="str">
            <v>مياده</v>
          </cell>
          <cell r="E3130" t="str">
            <v>س1</v>
          </cell>
        </row>
        <row r="3131">
          <cell r="A3131">
            <v>215152</v>
          </cell>
          <cell r="B3131" t="str">
            <v>كاتيا الحداد</v>
          </cell>
          <cell r="C3131" t="str">
            <v>معتز</v>
          </cell>
          <cell r="D3131" t="str">
            <v>ثريا</v>
          </cell>
          <cell r="E3131" t="str">
            <v>س3ح</v>
          </cell>
        </row>
        <row r="3132">
          <cell r="A3132">
            <v>215153</v>
          </cell>
          <cell r="B3132" t="str">
            <v>كريستين يوسف</v>
          </cell>
          <cell r="C3132" t="str">
            <v>غياث</v>
          </cell>
          <cell r="D3132" t="str">
            <v>سميره</v>
          </cell>
          <cell r="E3132" t="str">
            <v>س1</v>
          </cell>
        </row>
        <row r="3133">
          <cell r="A3133">
            <v>215154</v>
          </cell>
          <cell r="B3133" t="str">
            <v>كريم طليعه</v>
          </cell>
          <cell r="C3133" t="str">
            <v>سامر</v>
          </cell>
          <cell r="D3133" t="str">
            <v>فاديه</v>
          </cell>
          <cell r="E3133" t="str">
            <v>س1</v>
          </cell>
        </row>
        <row r="3134">
          <cell r="A3134">
            <v>215155</v>
          </cell>
          <cell r="B3134" t="str">
            <v>كلودا اتمت</v>
          </cell>
          <cell r="C3134" t="str">
            <v>ماهر</v>
          </cell>
          <cell r="D3134" t="str">
            <v>مجد</v>
          </cell>
          <cell r="E3134" t="str">
            <v>س1</v>
          </cell>
        </row>
        <row r="3135">
          <cell r="A3135">
            <v>215156</v>
          </cell>
          <cell r="B3135" t="str">
            <v>كيندا عبد الله</v>
          </cell>
          <cell r="C3135" t="str">
            <v>صديق</v>
          </cell>
          <cell r="D3135" t="str">
            <v>يازي</v>
          </cell>
          <cell r="E3135" t="str">
            <v>س1</v>
          </cell>
        </row>
        <row r="3136">
          <cell r="A3136">
            <v>215157</v>
          </cell>
          <cell r="B3136" t="str">
            <v>كينده فارس</v>
          </cell>
          <cell r="C3136" t="str">
            <v>محمد سالم</v>
          </cell>
          <cell r="D3136" t="str">
            <v>نوال</v>
          </cell>
          <cell r="E3136" t="str">
            <v>س3</v>
          </cell>
        </row>
        <row r="3137">
          <cell r="A3137">
            <v>215158</v>
          </cell>
          <cell r="B3137" t="str">
            <v>لارا الشريف</v>
          </cell>
          <cell r="C3137" t="str">
            <v>عيسى</v>
          </cell>
          <cell r="D3137" t="str">
            <v>شفاء</v>
          </cell>
          <cell r="E3137" t="str">
            <v>س1</v>
          </cell>
        </row>
        <row r="3138">
          <cell r="A3138">
            <v>215159</v>
          </cell>
          <cell r="B3138" t="str">
            <v>لافا ياسين</v>
          </cell>
          <cell r="C3138" t="str">
            <v>احمد</v>
          </cell>
          <cell r="D3138" t="str">
            <v>خالصه</v>
          </cell>
          <cell r="E3138" t="str">
            <v>س3</v>
          </cell>
        </row>
        <row r="3139">
          <cell r="A3139">
            <v>215160</v>
          </cell>
          <cell r="B3139" t="str">
            <v>لانا بدره</v>
          </cell>
          <cell r="C3139" t="str">
            <v>جورج</v>
          </cell>
          <cell r="D3139" t="str">
            <v>ايمان</v>
          </cell>
          <cell r="E3139" t="str">
            <v>س1</v>
          </cell>
        </row>
        <row r="3140">
          <cell r="A3140">
            <v>215161</v>
          </cell>
          <cell r="B3140" t="str">
            <v>لبانه بلان</v>
          </cell>
          <cell r="C3140" t="str">
            <v>اشرف</v>
          </cell>
          <cell r="D3140" t="str">
            <v>حنان</v>
          </cell>
          <cell r="E3140" t="str">
            <v>س2ح</v>
          </cell>
        </row>
        <row r="3141">
          <cell r="A3141">
            <v>215162</v>
          </cell>
          <cell r="B3141" t="str">
            <v>لبانه صالح</v>
          </cell>
          <cell r="C3141" t="str">
            <v>هيثم</v>
          </cell>
          <cell r="D3141" t="str">
            <v>حسنه</v>
          </cell>
          <cell r="E3141" t="str">
            <v>س1</v>
          </cell>
        </row>
        <row r="3142">
          <cell r="A3142">
            <v>215163</v>
          </cell>
          <cell r="B3142" t="str">
            <v>لبنا عامر</v>
          </cell>
          <cell r="C3142" t="str">
            <v>زياد</v>
          </cell>
          <cell r="D3142" t="str">
            <v>امال</v>
          </cell>
          <cell r="E3142" t="str">
            <v>س1</v>
          </cell>
        </row>
        <row r="3143">
          <cell r="A3143">
            <v>215164</v>
          </cell>
          <cell r="B3143" t="str">
            <v>لبنى خضر</v>
          </cell>
          <cell r="C3143" t="str">
            <v>رمضان</v>
          </cell>
          <cell r="D3143" t="str">
            <v>ليلى</v>
          </cell>
          <cell r="E3143" t="str">
            <v>س1</v>
          </cell>
        </row>
        <row r="3144">
          <cell r="A3144">
            <v>215165</v>
          </cell>
          <cell r="B3144" t="str">
            <v>لبنى عمر</v>
          </cell>
          <cell r="C3144" t="str">
            <v>عبد السلام</v>
          </cell>
          <cell r="D3144" t="str">
            <v>خديجه</v>
          </cell>
          <cell r="E3144" t="str">
            <v>س3</v>
          </cell>
        </row>
        <row r="3145">
          <cell r="A3145">
            <v>215166</v>
          </cell>
          <cell r="B3145" t="str">
            <v>لجين الحاجي</v>
          </cell>
          <cell r="C3145" t="str">
            <v>مامون</v>
          </cell>
          <cell r="D3145" t="str">
            <v>اماره</v>
          </cell>
          <cell r="E3145" t="str">
            <v>س1</v>
          </cell>
        </row>
        <row r="3146">
          <cell r="A3146">
            <v>215167</v>
          </cell>
          <cell r="B3146" t="str">
            <v>لجين الداغستاني</v>
          </cell>
          <cell r="C3146" t="str">
            <v>معتز</v>
          </cell>
          <cell r="D3146" t="str">
            <v>عطيه</v>
          </cell>
          <cell r="E3146" t="str">
            <v>س1</v>
          </cell>
        </row>
        <row r="3147">
          <cell r="A3147">
            <v>215168</v>
          </cell>
          <cell r="B3147" t="str">
            <v>لجين حمود</v>
          </cell>
          <cell r="C3147" t="str">
            <v>محمد</v>
          </cell>
          <cell r="D3147" t="str">
            <v>فيروز</v>
          </cell>
          <cell r="E3147" t="str">
            <v>س2</v>
          </cell>
        </row>
        <row r="3148">
          <cell r="A3148">
            <v>215169</v>
          </cell>
          <cell r="B3148" t="str">
            <v>لجين رستم</v>
          </cell>
          <cell r="C3148" t="str">
            <v>محمد</v>
          </cell>
          <cell r="D3148" t="str">
            <v>هدى</v>
          </cell>
          <cell r="E3148" t="str">
            <v>س2</v>
          </cell>
        </row>
        <row r="3149">
          <cell r="A3149">
            <v>215170</v>
          </cell>
          <cell r="B3149" t="str">
            <v>لجين عثمان</v>
          </cell>
          <cell r="C3149" t="str">
            <v>مسلم</v>
          </cell>
          <cell r="D3149" t="str">
            <v>عبير</v>
          </cell>
          <cell r="E3149" t="str">
            <v>س2ح</v>
          </cell>
        </row>
        <row r="3150">
          <cell r="A3150">
            <v>215171</v>
          </cell>
          <cell r="B3150" t="str">
            <v>لجين عجايا</v>
          </cell>
          <cell r="C3150" t="str">
            <v>احمد</v>
          </cell>
          <cell r="D3150" t="str">
            <v>امل</v>
          </cell>
          <cell r="E3150" t="str">
            <v>س2</v>
          </cell>
        </row>
        <row r="3151">
          <cell r="A3151">
            <v>215172</v>
          </cell>
          <cell r="B3151" t="str">
            <v>لجين عساف</v>
          </cell>
          <cell r="C3151" t="str">
            <v>قصي</v>
          </cell>
          <cell r="D3151" t="str">
            <v>سلمى</v>
          </cell>
          <cell r="E3151" t="str">
            <v>س2</v>
          </cell>
        </row>
        <row r="3152">
          <cell r="A3152">
            <v>215173</v>
          </cell>
          <cell r="B3152" t="str">
            <v>لجينه جمعه</v>
          </cell>
          <cell r="C3152" t="str">
            <v>ملحم</v>
          </cell>
          <cell r="D3152" t="str">
            <v>عصمت</v>
          </cell>
          <cell r="E3152" t="str">
            <v>س2</v>
          </cell>
        </row>
        <row r="3153">
          <cell r="A3153">
            <v>215174</v>
          </cell>
          <cell r="B3153" t="str">
            <v>لما صالح</v>
          </cell>
          <cell r="C3153" t="str">
            <v>نضال</v>
          </cell>
          <cell r="D3153" t="str">
            <v>شهيره</v>
          </cell>
          <cell r="E3153" t="str">
            <v>س2</v>
          </cell>
        </row>
        <row r="3154">
          <cell r="A3154">
            <v>215175</v>
          </cell>
          <cell r="B3154" t="str">
            <v>لمى بدران</v>
          </cell>
          <cell r="C3154" t="str">
            <v>ظافر</v>
          </cell>
          <cell r="D3154" t="str">
            <v>لمعه</v>
          </cell>
          <cell r="E3154" t="str">
            <v>س3</v>
          </cell>
        </row>
        <row r="3155">
          <cell r="A3155">
            <v>215176</v>
          </cell>
          <cell r="B3155" t="str">
            <v>لمى خليل</v>
          </cell>
          <cell r="C3155" t="str">
            <v>خليل</v>
          </cell>
          <cell r="D3155" t="str">
            <v>فتاه</v>
          </cell>
          <cell r="E3155" t="str">
            <v>س1</v>
          </cell>
        </row>
        <row r="3156">
          <cell r="A3156">
            <v>215177</v>
          </cell>
          <cell r="B3156" t="str">
            <v>لميس السليمان</v>
          </cell>
          <cell r="C3156" t="str">
            <v>محمد</v>
          </cell>
          <cell r="D3156" t="str">
            <v>سكينه</v>
          </cell>
          <cell r="E3156" t="str">
            <v>س2</v>
          </cell>
        </row>
        <row r="3157">
          <cell r="A3157">
            <v>215178</v>
          </cell>
          <cell r="B3157" t="str">
            <v>لونا غازي</v>
          </cell>
          <cell r="C3157" t="str">
            <v>علي</v>
          </cell>
          <cell r="D3157" t="str">
            <v>سعاد</v>
          </cell>
          <cell r="E3157" t="str">
            <v>س1</v>
          </cell>
        </row>
        <row r="3158">
          <cell r="A3158">
            <v>215179</v>
          </cell>
          <cell r="B3158" t="str">
            <v>لونه السقا</v>
          </cell>
          <cell r="C3158" t="str">
            <v>عبدالمجيب</v>
          </cell>
          <cell r="D3158" t="str">
            <v>ميسون</v>
          </cell>
          <cell r="E3158" t="str">
            <v>س1</v>
          </cell>
        </row>
        <row r="3159">
          <cell r="A3159">
            <v>215180</v>
          </cell>
          <cell r="B3159" t="str">
            <v>ليا شوكه</v>
          </cell>
          <cell r="C3159" t="str">
            <v>علي</v>
          </cell>
          <cell r="D3159" t="str">
            <v>سمر</v>
          </cell>
          <cell r="E3159" t="str">
            <v>س1</v>
          </cell>
        </row>
        <row r="3160">
          <cell r="A3160">
            <v>215181</v>
          </cell>
          <cell r="B3160" t="str">
            <v>ليال اومري</v>
          </cell>
          <cell r="C3160" t="str">
            <v>عبدالرزاق</v>
          </cell>
          <cell r="D3160" t="str">
            <v>فدوى</v>
          </cell>
          <cell r="E3160" t="str">
            <v>س1</v>
          </cell>
        </row>
        <row r="3161">
          <cell r="A3161">
            <v>215182</v>
          </cell>
          <cell r="B3161" t="str">
            <v>ليال عاصي</v>
          </cell>
          <cell r="C3161" t="str">
            <v>عيسى</v>
          </cell>
          <cell r="D3161" t="str">
            <v>انعام</v>
          </cell>
          <cell r="E3161" t="str">
            <v>س2</v>
          </cell>
        </row>
        <row r="3162">
          <cell r="A3162">
            <v>215183</v>
          </cell>
          <cell r="B3162" t="str">
            <v>ليلان علي</v>
          </cell>
          <cell r="C3162" t="str">
            <v>محسن</v>
          </cell>
          <cell r="D3162" t="str">
            <v>انتصار</v>
          </cell>
          <cell r="E3162" t="str">
            <v>س3</v>
          </cell>
        </row>
        <row r="3163">
          <cell r="A3163">
            <v>215184</v>
          </cell>
          <cell r="B3163" t="str">
            <v>ليلى ليلا</v>
          </cell>
          <cell r="C3163" t="str">
            <v>شعبان</v>
          </cell>
          <cell r="D3163" t="str">
            <v>نيبال</v>
          </cell>
          <cell r="E3163" t="str">
            <v>س2</v>
          </cell>
        </row>
        <row r="3164">
          <cell r="A3164">
            <v>215185</v>
          </cell>
          <cell r="B3164" t="str">
            <v>ليليان ابراهيم</v>
          </cell>
          <cell r="C3164" t="str">
            <v>علي</v>
          </cell>
          <cell r="D3164" t="str">
            <v>مسيله</v>
          </cell>
          <cell r="E3164" t="str">
            <v>س2</v>
          </cell>
        </row>
        <row r="3165">
          <cell r="A3165">
            <v>215186</v>
          </cell>
          <cell r="B3165" t="str">
            <v>ليليان ملص</v>
          </cell>
          <cell r="C3165" t="str">
            <v>سمير</v>
          </cell>
          <cell r="D3165" t="str">
            <v>سناء</v>
          </cell>
          <cell r="E3165" t="str">
            <v>س1</v>
          </cell>
        </row>
        <row r="3166">
          <cell r="A3166">
            <v>215187</v>
          </cell>
          <cell r="B3166" t="str">
            <v>لين الحمصي</v>
          </cell>
          <cell r="C3166" t="str">
            <v>حسام</v>
          </cell>
          <cell r="D3166" t="str">
            <v>منال</v>
          </cell>
          <cell r="E3166" t="str">
            <v>س1</v>
          </cell>
        </row>
        <row r="3167">
          <cell r="A3167">
            <v>215188</v>
          </cell>
          <cell r="B3167" t="str">
            <v>لين الخطيب</v>
          </cell>
          <cell r="C3167" t="str">
            <v>عادل</v>
          </cell>
          <cell r="D3167" t="str">
            <v>عبير</v>
          </cell>
          <cell r="E3167" t="str">
            <v>س1</v>
          </cell>
        </row>
        <row r="3168">
          <cell r="A3168">
            <v>215189</v>
          </cell>
          <cell r="B3168" t="str">
            <v>لينا ظريفه</v>
          </cell>
          <cell r="C3168" t="str">
            <v>محمد</v>
          </cell>
          <cell r="D3168" t="str">
            <v>اسيمه</v>
          </cell>
          <cell r="E3168" t="str">
            <v>س1</v>
          </cell>
        </row>
        <row r="3169">
          <cell r="A3169">
            <v>215190</v>
          </cell>
          <cell r="B3169" t="str">
            <v>مؤمنه العلي</v>
          </cell>
          <cell r="C3169" t="str">
            <v>سليمان</v>
          </cell>
          <cell r="D3169" t="str">
            <v>منى</v>
          </cell>
          <cell r="E3169" t="str">
            <v>س3</v>
          </cell>
        </row>
        <row r="3170">
          <cell r="A3170">
            <v>215191</v>
          </cell>
          <cell r="B3170" t="str">
            <v>مادلين حسن</v>
          </cell>
          <cell r="C3170" t="str">
            <v>رفيق</v>
          </cell>
          <cell r="D3170" t="str">
            <v>حنان</v>
          </cell>
          <cell r="E3170" t="str">
            <v>س2ح</v>
          </cell>
        </row>
        <row r="3171">
          <cell r="A3171">
            <v>215193</v>
          </cell>
          <cell r="B3171" t="str">
            <v>مادلين مقلد</v>
          </cell>
          <cell r="C3171" t="str">
            <v>حكمت</v>
          </cell>
          <cell r="D3171" t="str">
            <v>عائده</v>
          </cell>
          <cell r="E3171" t="str">
            <v>س3ح</v>
          </cell>
        </row>
        <row r="3172">
          <cell r="A3172">
            <v>215194</v>
          </cell>
          <cell r="B3172" t="str">
            <v>ماريا الحارثي</v>
          </cell>
          <cell r="C3172" t="str">
            <v>حنا</v>
          </cell>
          <cell r="D3172" t="str">
            <v>كامله</v>
          </cell>
          <cell r="E3172" t="str">
            <v>س1</v>
          </cell>
        </row>
        <row r="3173">
          <cell r="A3173">
            <v>215195</v>
          </cell>
          <cell r="B3173" t="str">
            <v>ماريا حسين</v>
          </cell>
          <cell r="C3173" t="str">
            <v>قصي</v>
          </cell>
          <cell r="D3173" t="str">
            <v>ماجده</v>
          </cell>
          <cell r="E3173" t="str">
            <v>س3ح</v>
          </cell>
        </row>
        <row r="3174">
          <cell r="A3174">
            <v>215196</v>
          </cell>
          <cell r="B3174" t="str">
            <v>ماريان زنبقه</v>
          </cell>
          <cell r="C3174" t="str">
            <v>فؤاد</v>
          </cell>
          <cell r="D3174" t="str">
            <v>استير</v>
          </cell>
          <cell r="E3174" t="str">
            <v>س1</v>
          </cell>
        </row>
        <row r="3175">
          <cell r="A3175">
            <v>215197</v>
          </cell>
          <cell r="B3175" t="str">
            <v>ماريروز مخائيل</v>
          </cell>
          <cell r="C3175" t="str">
            <v>خليل</v>
          </cell>
          <cell r="D3175" t="str">
            <v>نورما</v>
          </cell>
          <cell r="E3175" t="str">
            <v>س2</v>
          </cell>
        </row>
        <row r="3176">
          <cell r="A3176">
            <v>215198</v>
          </cell>
          <cell r="B3176" t="str">
            <v>مازن الهندي</v>
          </cell>
          <cell r="C3176" t="str">
            <v>محمد</v>
          </cell>
          <cell r="D3176" t="str">
            <v>منى</v>
          </cell>
          <cell r="E3176" t="str">
            <v>س1</v>
          </cell>
        </row>
        <row r="3177">
          <cell r="A3177">
            <v>215199</v>
          </cell>
          <cell r="B3177" t="str">
            <v>مالك الطويل</v>
          </cell>
          <cell r="C3177" t="str">
            <v>محمد شفيق</v>
          </cell>
          <cell r="D3177" t="str">
            <v>امنه</v>
          </cell>
          <cell r="E3177" t="str">
            <v>س1</v>
          </cell>
        </row>
        <row r="3178">
          <cell r="A3178">
            <v>215200</v>
          </cell>
          <cell r="B3178" t="str">
            <v>مالك عبد الحميد</v>
          </cell>
          <cell r="C3178" t="str">
            <v>مروان</v>
          </cell>
          <cell r="D3178" t="str">
            <v>وسميه</v>
          </cell>
          <cell r="E3178" t="str">
            <v>س1</v>
          </cell>
        </row>
        <row r="3179">
          <cell r="A3179">
            <v>215201</v>
          </cell>
          <cell r="B3179" t="str">
            <v>ماهر الجغامي</v>
          </cell>
          <cell r="C3179" t="str">
            <v>رجا</v>
          </cell>
          <cell r="D3179" t="str">
            <v>سمر</v>
          </cell>
          <cell r="E3179" t="str">
            <v>س1</v>
          </cell>
        </row>
        <row r="3180">
          <cell r="A3180">
            <v>215202</v>
          </cell>
          <cell r="B3180" t="str">
            <v>ماهر الحرفي</v>
          </cell>
          <cell r="C3180" t="str">
            <v>موفق</v>
          </cell>
          <cell r="D3180" t="str">
            <v>حسيبه</v>
          </cell>
          <cell r="E3180" t="str">
            <v>س1</v>
          </cell>
        </row>
        <row r="3181">
          <cell r="A3181">
            <v>215203</v>
          </cell>
          <cell r="B3181" t="str">
            <v>ماهر شاشيط</v>
          </cell>
          <cell r="C3181" t="str">
            <v>صلاح</v>
          </cell>
          <cell r="D3181" t="str">
            <v>هدى</v>
          </cell>
          <cell r="E3181" t="str">
            <v>س1</v>
          </cell>
        </row>
        <row r="3182">
          <cell r="A3182">
            <v>215204</v>
          </cell>
          <cell r="B3182" t="str">
            <v>ماهر عيسى</v>
          </cell>
          <cell r="C3182" t="str">
            <v>خالد</v>
          </cell>
          <cell r="D3182" t="str">
            <v>سناء</v>
          </cell>
          <cell r="E3182" t="str">
            <v>س1</v>
          </cell>
        </row>
        <row r="3183">
          <cell r="A3183">
            <v>215205</v>
          </cell>
          <cell r="B3183" t="str">
            <v>ماهر كوسه</v>
          </cell>
          <cell r="C3183" t="str">
            <v>نورس</v>
          </cell>
          <cell r="D3183" t="str">
            <v>زينه</v>
          </cell>
          <cell r="E3183" t="str">
            <v>س2</v>
          </cell>
        </row>
        <row r="3184">
          <cell r="A3184">
            <v>215206</v>
          </cell>
          <cell r="B3184" t="str">
            <v>مايا العوف</v>
          </cell>
          <cell r="C3184" t="str">
            <v>عبد المعين</v>
          </cell>
          <cell r="D3184" t="str">
            <v>عفاف</v>
          </cell>
          <cell r="E3184" t="str">
            <v>س3</v>
          </cell>
        </row>
        <row r="3185">
          <cell r="A3185">
            <v>215207</v>
          </cell>
          <cell r="B3185" t="str">
            <v>مايا علي</v>
          </cell>
          <cell r="C3185" t="str">
            <v>علي</v>
          </cell>
          <cell r="D3185" t="str">
            <v>ريم</v>
          </cell>
          <cell r="E3185" t="str">
            <v>س1</v>
          </cell>
        </row>
        <row r="3186">
          <cell r="A3186">
            <v>215208</v>
          </cell>
          <cell r="B3186" t="str">
            <v>مامون الحسين</v>
          </cell>
          <cell r="C3186" t="str">
            <v>حسين</v>
          </cell>
          <cell r="D3186" t="str">
            <v>راجحه</v>
          </cell>
          <cell r="E3186" t="str">
            <v>س1</v>
          </cell>
        </row>
        <row r="3187">
          <cell r="A3187">
            <v>215209</v>
          </cell>
          <cell r="B3187" t="str">
            <v>مجتبى حمزه</v>
          </cell>
          <cell r="C3187" t="str">
            <v>محمد</v>
          </cell>
          <cell r="D3187" t="str">
            <v>هيام</v>
          </cell>
          <cell r="E3187" t="str">
            <v>س1</v>
          </cell>
        </row>
        <row r="3188">
          <cell r="A3188">
            <v>215210</v>
          </cell>
          <cell r="B3188" t="str">
            <v>مجد الكوسى</v>
          </cell>
          <cell r="C3188" t="str">
            <v>عيسى</v>
          </cell>
          <cell r="D3188" t="str">
            <v>رفيده</v>
          </cell>
          <cell r="E3188" t="str">
            <v>س3</v>
          </cell>
        </row>
        <row r="3189">
          <cell r="A3189">
            <v>215211</v>
          </cell>
          <cell r="B3189" t="str">
            <v>مجد ديب</v>
          </cell>
          <cell r="C3189" t="str">
            <v>علي</v>
          </cell>
          <cell r="D3189" t="str">
            <v>صبا</v>
          </cell>
          <cell r="E3189" t="str">
            <v>س2ح</v>
          </cell>
        </row>
        <row r="3190">
          <cell r="A3190">
            <v>215212</v>
          </cell>
          <cell r="B3190" t="str">
            <v>مجد عثمان</v>
          </cell>
          <cell r="C3190" t="str">
            <v>عبد الباسط</v>
          </cell>
          <cell r="D3190" t="str">
            <v>رحاب</v>
          </cell>
          <cell r="E3190" t="str">
            <v>س1</v>
          </cell>
        </row>
        <row r="3191">
          <cell r="A3191">
            <v>215213</v>
          </cell>
          <cell r="B3191" t="str">
            <v>مجد مارينا</v>
          </cell>
          <cell r="C3191" t="str">
            <v>احسان</v>
          </cell>
          <cell r="D3191" t="str">
            <v>مريم</v>
          </cell>
          <cell r="E3191" t="str">
            <v>س1</v>
          </cell>
        </row>
        <row r="3192">
          <cell r="A3192">
            <v>215214</v>
          </cell>
          <cell r="B3192" t="str">
            <v>مجد نصور</v>
          </cell>
          <cell r="C3192" t="str">
            <v>علي</v>
          </cell>
          <cell r="D3192" t="str">
            <v>منيره</v>
          </cell>
          <cell r="E3192" t="str">
            <v>س1</v>
          </cell>
        </row>
        <row r="3193">
          <cell r="A3193">
            <v>215215</v>
          </cell>
          <cell r="B3193" t="str">
            <v>مجدولين العلي الكاطع</v>
          </cell>
          <cell r="C3193" t="str">
            <v>ماجد</v>
          </cell>
          <cell r="D3193" t="str">
            <v>عطيه</v>
          </cell>
          <cell r="E3193" t="str">
            <v>س3</v>
          </cell>
        </row>
        <row r="3194">
          <cell r="A3194">
            <v>215216</v>
          </cell>
          <cell r="B3194" t="str">
            <v>محاسن ديب</v>
          </cell>
          <cell r="C3194" t="str">
            <v>بشير</v>
          </cell>
          <cell r="D3194" t="str">
            <v>امينه</v>
          </cell>
          <cell r="E3194" t="str">
            <v>س1</v>
          </cell>
        </row>
        <row r="3195">
          <cell r="A3195">
            <v>215217</v>
          </cell>
          <cell r="B3195" t="str">
            <v>محسن حسن</v>
          </cell>
          <cell r="C3195" t="str">
            <v>مازن</v>
          </cell>
          <cell r="D3195" t="str">
            <v>ميساء</v>
          </cell>
          <cell r="E3195" t="str">
            <v>س1</v>
          </cell>
        </row>
        <row r="3196">
          <cell r="A3196">
            <v>215218</v>
          </cell>
          <cell r="B3196" t="str">
            <v>محسن خضر</v>
          </cell>
          <cell r="C3196" t="str">
            <v>احمد</v>
          </cell>
          <cell r="D3196" t="str">
            <v>هيام</v>
          </cell>
          <cell r="E3196" t="str">
            <v>س2</v>
          </cell>
        </row>
        <row r="3197">
          <cell r="A3197">
            <v>215219</v>
          </cell>
          <cell r="B3197" t="str">
            <v>محمد حيدر</v>
          </cell>
          <cell r="C3197" t="str">
            <v>رضوان</v>
          </cell>
          <cell r="D3197" t="str">
            <v>نجاح</v>
          </cell>
          <cell r="E3197" t="str">
            <v>س1</v>
          </cell>
        </row>
        <row r="3198">
          <cell r="A3198">
            <v>215220</v>
          </cell>
          <cell r="B3198" t="str">
            <v>محمد دودكي</v>
          </cell>
          <cell r="C3198" t="str">
            <v>فهد</v>
          </cell>
          <cell r="D3198" t="str">
            <v>مريم</v>
          </cell>
          <cell r="E3198" t="str">
            <v>س1</v>
          </cell>
        </row>
        <row r="3199">
          <cell r="A3199">
            <v>215221</v>
          </cell>
          <cell r="B3199" t="str">
            <v>محمد ابراهيم</v>
          </cell>
          <cell r="C3199" t="str">
            <v>ماجد</v>
          </cell>
          <cell r="D3199" t="str">
            <v>مليكا</v>
          </cell>
          <cell r="E3199" t="str">
            <v>س1</v>
          </cell>
        </row>
        <row r="3200">
          <cell r="A3200">
            <v>215222</v>
          </cell>
          <cell r="B3200" t="str">
            <v>محمد اديب القضماني</v>
          </cell>
          <cell r="C3200" t="str">
            <v>صالح</v>
          </cell>
          <cell r="D3200" t="str">
            <v>نهال</v>
          </cell>
          <cell r="E3200" t="str">
            <v>س3</v>
          </cell>
        </row>
        <row r="3201">
          <cell r="A3201">
            <v>215223</v>
          </cell>
          <cell r="B3201" t="str">
            <v>محمد اديب عربوا</v>
          </cell>
          <cell r="C3201" t="str">
            <v>طلال</v>
          </cell>
          <cell r="D3201" t="str">
            <v>سوسن</v>
          </cell>
          <cell r="E3201" t="str">
            <v>س1</v>
          </cell>
        </row>
        <row r="3202">
          <cell r="A3202">
            <v>215224</v>
          </cell>
          <cell r="B3202" t="str">
            <v>محمد الحجي</v>
          </cell>
          <cell r="C3202" t="str">
            <v>جاسم</v>
          </cell>
          <cell r="D3202" t="str">
            <v>صالحه</v>
          </cell>
          <cell r="E3202" t="str">
            <v>س1</v>
          </cell>
        </row>
        <row r="3203">
          <cell r="A3203">
            <v>215225</v>
          </cell>
          <cell r="B3203" t="str">
            <v>محمد الحلبي</v>
          </cell>
          <cell r="C3203" t="str">
            <v>احمد</v>
          </cell>
          <cell r="D3203" t="str">
            <v>ناجيه</v>
          </cell>
          <cell r="E3203" t="str">
            <v>س2</v>
          </cell>
        </row>
        <row r="3204">
          <cell r="A3204">
            <v>215226</v>
          </cell>
          <cell r="B3204" t="str">
            <v>محمد الحمد</v>
          </cell>
          <cell r="C3204" t="str">
            <v>علي</v>
          </cell>
          <cell r="D3204" t="str">
            <v>مريم</v>
          </cell>
          <cell r="E3204" t="str">
            <v>س1</v>
          </cell>
        </row>
        <row r="3205">
          <cell r="A3205">
            <v>215227</v>
          </cell>
          <cell r="B3205" t="str">
            <v>محمد الحمصي</v>
          </cell>
          <cell r="C3205" t="str">
            <v>حسين</v>
          </cell>
          <cell r="D3205" t="str">
            <v>رنا</v>
          </cell>
          <cell r="E3205" t="str">
            <v>س1</v>
          </cell>
        </row>
        <row r="3206">
          <cell r="A3206">
            <v>215228</v>
          </cell>
          <cell r="B3206" t="str">
            <v>محمد الحوري</v>
          </cell>
          <cell r="C3206" t="str">
            <v>محمدامين</v>
          </cell>
          <cell r="D3206" t="str">
            <v>انعام</v>
          </cell>
          <cell r="E3206" t="str">
            <v>س2</v>
          </cell>
        </row>
        <row r="3207">
          <cell r="A3207">
            <v>215229</v>
          </cell>
          <cell r="B3207" t="str">
            <v>محمد الخطيب</v>
          </cell>
          <cell r="C3207" t="str">
            <v>ديب</v>
          </cell>
          <cell r="D3207" t="str">
            <v>مريم</v>
          </cell>
          <cell r="E3207" t="str">
            <v>س3ح</v>
          </cell>
        </row>
        <row r="3208">
          <cell r="A3208">
            <v>215230</v>
          </cell>
          <cell r="B3208" t="str">
            <v>محمد الخطيب</v>
          </cell>
          <cell r="C3208" t="str">
            <v>سليمان</v>
          </cell>
          <cell r="D3208" t="str">
            <v>اسما</v>
          </cell>
          <cell r="E3208" t="str">
            <v>س1</v>
          </cell>
        </row>
        <row r="3209">
          <cell r="A3209">
            <v>215231</v>
          </cell>
          <cell r="B3209" t="str">
            <v>محمد الخطيب</v>
          </cell>
          <cell r="C3209" t="str">
            <v>احمد</v>
          </cell>
          <cell r="D3209" t="str">
            <v>عبير</v>
          </cell>
          <cell r="E3209" t="str">
            <v>س1</v>
          </cell>
        </row>
        <row r="3210">
          <cell r="A3210">
            <v>215232</v>
          </cell>
          <cell r="B3210" t="str">
            <v>محمد الصالح</v>
          </cell>
          <cell r="C3210" t="str">
            <v>صالح</v>
          </cell>
          <cell r="D3210" t="str">
            <v>فريزه</v>
          </cell>
          <cell r="E3210" t="str">
            <v>س1</v>
          </cell>
        </row>
        <row r="3211">
          <cell r="A3211">
            <v>215233</v>
          </cell>
          <cell r="B3211" t="str">
            <v>محمد الطويل</v>
          </cell>
          <cell r="C3211" t="str">
            <v>محمود</v>
          </cell>
          <cell r="D3211" t="str">
            <v>منى</v>
          </cell>
          <cell r="E3211" t="str">
            <v>س1</v>
          </cell>
        </row>
        <row r="3212">
          <cell r="A3212">
            <v>215234</v>
          </cell>
          <cell r="B3212" t="str">
            <v>محمد العابد</v>
          </cell>
          <cell r="C3212" t="str">
            <v>رياض</v>
          </cell>
          <cell r="D3212" t="str">
            <v>رنا</v>
          </cell>
          <cell r="E3212" t="str">
            <v>س1</v>
          </cell>
        </row>
        <row r="3213">
          <cell r="A3213">
            <v>215235</v>
          </cell>
          <cell r="B3213" t="str">
            <v>محمد العمر</v>
          </cell>
          <cell r="C3213" t="str">
            <v>عبد المنعم</v>
          </cell>
          <cell r="D3213" t="str">
            <v>امنه</v>
          </cell>
          <cell r="E3213" t="str">
            <v>س1</v>
          </cell>
        </row>
        <row r="3214">
          <cell r="A3214">
            <v>215236</v>
          </cell>
          <cell r="B3214" t="str">
            <v>محمد القصير</v>
          </cell>
          <cell r="C3214" t="str">
            <v>محمد</v>
          </cell>
          <cell r="D3214" t="str">
            <v>ربيعه</v>
          </cell>
          <cell r="E3214" t="str">
            <v>س1</v>
          </cell>
        </row>
        <row r="3215">
          <cell r="A3215">
            <v>215237</v>
          </cell>
          <cell r="B3215" t="str">
            <v>محمد الكيالي</v>
          </cell>
          <cell r="C3215" t="str">
            <v>عبد اللطيف</v>
          </cell>
          <cell r="D3215" t="str">
            <v>امينه</v>
          </cell>
          <cell r="E3215" t="str">
            <v>س1</v>
          </cell>
        </row>
        <row r="3216">
          <cell r="A3216">
            <v>215238</v>
          </cell>
          <cell r="B3216" t="str">
            <v>محمد المحمد</v>
          </cell>
          <cell r="C3216" t="str">
            <v>عبد الرزاق</v>
          </cell>
          <cell r="D3216" t="str">
            <v>شمسه</v>
          </cell>
          <cell r="E3216" t="str">
            <v>س1</v>
          </cell>
        </row>
        <row r="3217">
          <cell r="A3217">
            <v>215239</v>
          </cell>
          <cell r="B3217" t="str">
            <v>محمد المرستاني</v>
          </cell>
          <cell r="C3217" t="str">
            <v>احسان</v>
          </cell>
          <cell r="D3217" t="str">
            <v>سحر</v>
          </cell>
          <cell r="E3217" t="str">
            <v>س1</v>
          </cell>
        </row>
        <row r="3218">
          <cell r="A3218">
            <v>215240</v>
          </cell>
          <cell r="B3218" t="str">
            <v>محمد الموسو</v>
          </cell>
          <cell r="C3218" t="str">
            <v>حسين</v>
          </cell>
          <cell r="D3218" t="str">
            <v>هنوف</v>
          </cell>
          <cell r="E3218" t="str">
            <v>س1</v>
          </cell>
        </row>
        <row r="3219">
          <cell r="A3219">
            <v>215241</v>
          </cell>
          <cell r="B3219" t="str">
            <v>محمد اليحيى</v>
          </cell>
          <cell r="C3219" t="str">
            <v>يحيى</v>
          </cell>
          <cell r="D3219" t="str">
            <v>مريم</v>
          </cell>
          <cell r="E3219" t="str">
            <v>س1</v>
          </cell>
        </row>
        <row r="3220">
          <cell r="A3220">
            <v>215242</v>
          </cell>
          <cell r="B3220" t="str">
            <v>محمد امين عبد السلام</v>
          </cell>
          <cell r="C3220" t="str">
            <v>احمد</v>
          </cell>
          <cell r="D3220" t="str">
            <v>نعمات</v>
          </cell>
          <cell r="E3220" t="str">
            <v>س1</v>
          </cell>
        </row>
        <row r="3221">
          <cell r="A3221">
            <v>215243</v>
          </cell>
          <cell r="B3221" t="str">
            <v>محمد اياس عثمان</v>
          </cell>
          <cell r="C3221" t="str">
            <v>معاذ</v>
          </cell>
          <cell r="D3221" t="str">
            <v>اسمناز</v>
          </cell>
          <cell r="E3221" t="str">
            <v>س3</v>
          </cell>
        </row>
        <row r="3222">
          <cell r="A3222">
            <v>215244</v>
          </cell>
          <cell r="B3222" t="str">
            <v>محمد ايهم جبري</v>
          </cell>
          <cell r="C3222" t="str">
            <v>محمد</v>
          </cell>
          <cell r="D3222" t="str">
            <v>راما</v>
          </cell>
          <cell r="E3222" t="str">
            <v>س1</v>
          </cell>
        </row>
        <row r="3223">
          <cell r="A3223">
            <v>215245</v>
          </cell>
          <cell r="B3223" t="str">
            <v>محمد براء الحرش</v>
          </cell>
          <cell r="C3223" t="str">
            <v>بلال</v>
          </cell>
          <cell r="D3223" t="str">
            <v>بتول</v>
          </cell>
          <cell r="E3223" t="str">
            <v>س1</v>
          </cell>
        </row>
        <row r="3224">
          <cell r="A3224">
            <v>215246</v>
          </cell>
          <cell r="B3224" t="str">
            <v>محمد بكر</v>
          </cell>
          <cell r="C3224" t="str">
            <v>سعيد</v>
          </cell>
          <cell r="D3224" t="str">
            <v>ناجيه</v>
          </cell>
          <cell r="E3224" t="str">
            <v>س1</v>
          </cell>
        </row>
        <row r="3225">
          <cell r="A3225">
            <v>215247</v>
          </cell>
          <cell r="B3225" t="str">
            <v>محمد بلال</v>
          </cell>
          <cell r="C3225" t="str">
            <v>علي</v>
          </cell>
          <cell r="D3225" t="str">
            <v>سكينه</v>
          </cell>
          <cell r="E3225" t="str">
            <v>س1</v>
          </cell>
        </row>
        <row r="3226">
          <cell r="A3226">
            <v>215248</v>
          </cell>
          <cell r="B3226" t="str">
            <v>محمد جاويش</v>
          </cell>
          <cell r="C3226" t="str">
            <v>محمد نبيل</v>
          </cell>
          <cell r="D3226" t="str">
            <v>خلود</v>
          </cell>
          <cell r="E3226" t="str">
            <v>س1</v>
          </cell>
        </row>
        <row r="3227">
          <cell r="A3227">
            <v>215249</v>
          </cell>
          <cell r="B3227" t="str">
            <v>محمد حسين</v>
          </cell>
          <cell r="C3227" t="str">
            <v>ابراهيم</v>
          </cell>
          <cell r="D3227" t="str">
            <v>رانيه</v>
          </cell>
          <cell r="E3227" t="str">
            <v>س1</v>
          </cell>
        </row>
        <row r="3228">
          <cell r="A3228">
            <v>215250</v>
          </cell>
          <cell r="B3228" t="str">
            <v>محمد حيمود</v>
          </cell>
          <cell r="C3228" t="str">
            <v>احمد</v>
          </cell>
          <cell r="D3228" t="str">
            <v>بريا</v>
          </cell>
          <cell r="E3228" t="str">
            <v>س1</v>
          </cell>
        </row>
        <row r="3229">
          <cell r="A3229">
            <v>215251</v>
          </cell>
          <cell r="B3229" t="str">
            <v>محمد خالد القداح</v>
          </cell>
          <cell r="C3229" t="str">
            <v>فيصل</v>
          </cell>
          <cell r="D3229" t="str">
            <v>ميساء</v>
          </cell>
          <cell r="E3229" t="str">
            <v>س2</v>
          </cell>
        </row>
        <row r="3230">
          <cell r="A3230">
            <v>215252</v>
          </cell>
          <cell r="B3230" t="str">
            <v>محمد خلف</v>
          </cell>
          <cell r="C3230" t="str">
            <v>عماد</v>
          </cell>
          <cell r="D3230" t="str">
            <v>هند</v>
          </cell>
          <cell r="E3230" t="str">
            <v>س1</v>
          </cell>
        </row>
        <row r="3231">
          <cell r="A3231">
            <v>215253</v>
          </cell>
          <cell r="B3231" t="str">
            <v>محمد دركوش</v>
          </cell>
          <cell r="C3231" t="str">
            <v>عدنان</v>
          </cell>
          <cell r="D3231" t="str">
            <v>صفاء</v>
          </cell>
          <cell r="E3231" t="str">
            <v>س2</v>
          </cell>
        </row>
        <row r="3232">
          <cell r="A3232">
            <v>215254</v>
          </cell>
          <cell r="B3232" t="str">
            <v>محمد ديبي</v>
          </cell>
          <cell r="C3232" t="str">
            <v>نور الدين</v>
          </cell>
          <cell r="D3232" t="str">
            <v>هيام</v>
          </cell>
          <cell r="E3232" t="str">
            <v>س3</v>
          </cell>
        </row>
        <row r="3233">
          <cell r="A3233">
            <v>215255</v>
          </cell>
          <cell r="B3233" t="str">
            <v>محمد سعيد الايوبي</v>
          </cell>
          <cell r="C3233" t="str">
            <v>بسام</v>
          </cell>
          <cell r="D3233" t="str">
            <v>سمر</v>
          </cell>
          <cell r="E3233" t="str">
            <v>س1</v>
          </cell>
        </row>
        <row r="3234">
          <cell r="A3234">
            <v>215256</v>
          </cell>
          <cell r="B3234" t="str">
            <v>محمد شحاده عمره</v>
          </cell>
          <cell r="C3234" t="str">
            <v>كايد</v>
          </cell>
          <cell r="D3234" t="str">
            <v>هناء</v>
          </cell>
          <cell r="E3234" t="str">
            <v>س2</v>
          </cell>
        </row>
        <row r="3235">
          <cell r="A3235">
            <v>215257</v>
          </cell>
          <cell r="B3235" t="str">
            <v>محمد صقر</v>
          </cell>
          <cell r="C3235" t="str">
            <v>سمير</v>
          </cell>
          <cell r="D3235" t="str">
            <v>كوكب</v>
          </cell>
          <cell r="E3235" t="str">
            <v>س3</v>
          </cell>
        </row>
        <row r="3236">
          <cell r="A3236">
            <v>215259</v>
          </cell>
          <cell r="B3236" t="str">
            <v>محمد عامر شاكر</v>
          </cell>
          <cell r="C3236" t="str">
            <v>رسلان</v>
          </cell>
          <cell r="D3236" t="str">
            <v>سوزان</v>
          </cell>
          <cell r="E3236" t="str">
            <v>س1</v>
          </cell>
        </row>
        <row r="3237">
          <cell r="A3237">
            <v>215260</v>
          </cell>
          <cell r="B3237" t="str">
            <v>محمد عثمان</v>
          </cell>
          <cell r="C3237" t="str">
            <v>طلال</v>
          </cell>
          <cell r="D3237" t="str">
            <v>ناديا</v>
          </cell>
          <cell r="E3237" t="str">
            <v>س1</v>
          </cell>
        </row>
        <row r="3238">
          <cell r="A3238">
            <v>215261</v>
          </cell>
          <cell r="B3238" t="str">
            <v>محمد عدنان محي الدين</v>
          </cell>
          <cell r="C3238" t="str">
            <v>محي الدين</v>
          </cell>
          <cell r="D3238" t="str">
            <v>فاطمه</v>
          </cell>
          <cell r="E3238" t="str">
            <v>س1</v>
          </cell>
        </row>
        <row r="3239">
          <cell r="A3239">
            <v>215262</v>
          </cell>
          <cell r="B3239" t="str">
            <v>محمد عمرو السمكري</v>
          </cell>
          <cell r="C3239" t="str">
            <v>ايمن</v>
          </cell>
          <cell r="D3239" t="str">
            <v>ميسون</v>
          </cell>
          <cell r="E3239" t="str">
            <v>س1</v>
          </cell>
        </row>
        <row r="3240">
          <cell r="A3240">
            <v>215263</v>
          </cell>
          <cell r="B3240" t="str">
            <v>محمد عوده</v>
          </cell>
          <cell r="C3240" t="str">
            <v>سمير</v>
          </cell>
          <cell r="D3240" t="str">
            <v>عروبه</v>
          </cell>
          <cell r="E3240" t="str">
            <v>س2</v>
          </cell>
        </row>
        <row r="3241">
          <cell r="A3241">
            <v>215264</v>
          </cell>
          <cell r="B3241" t="str">
            <v>محمد غازي</v>
          </cell>
          <cell r="C3241" t="str">
            <v>عبد الرؤوف</v>
          </cell>
          <cell r="D3241" t="str">
            <v>خديجه</v>
          </cell>
          <cell r="E3241" t="str">
            <v>س1</v>
          </cell>
        </row>
        <row r="3242">
          <cell r="A3242">
            <v>215265</v>
          </cell>
          <cell r="B3242" t="str">
            <v>محمد فروخ</v>
          </cell>
          <cell r="C3242" t="str">
            <v>هاني</v>
          </cell>
          <cell r="D3242" t="str">
            <v>ابتسام</v>
          </cell>
          <cell r="E3242" t="str">
            <v>س1</v>
          </cell>
        </row>
        <row r="3243">
          <cell r="A3243">
            <v>215266</v>
          </cell>
          <cell r="B3243" t="str">
            <v>محمد فلاحه</v>
          </cell>
          <cell r="C3243" t="str">
            <v>احمد</v>
          </cell>
          <cell r="D3243" t="str">
            <v>مها</v>
          </cell>
          <cell r="E3243" t="str">
            <v>س1</v>
          </cell>
        </row>
        <row r="3244">
          <cell r="A3244">
            <v>215267</v>
          </cell>
          <cell r="B3244" t="str">
            <v>محمد كامل</v>
          </cell>
          <cell r="C3244" t="str">
            <v>شريف</v>
          </cell>
          <cell r="D3244" t="str">
            <v>وفاء</v>
          </cell>
          <cell r="E3244" t="str">
            <v>س2ح</v>
          </cell>
        </row>
        <row r="3245">
          <cell r="A3245">
            <v>215268</v>
          </cell>
          <cell r="B3245" t="str">
            <v>محمد مؤيد العصيري</v>
          </cell>
          <cell r="C3245" t="str">
            <v>محي الدين</v>
          </cell>
          <cell r="D3245" t="str">
            <v>ميساء</v>
          </cell>
          <cell r="E3245" t="str">
            <v>س1</v>
          </cell>
        </row>
        <row r="3246">
          <cell r="A3246">
            <v>215269</v>
          </cell>
          <cell r="B3246" t="str">
            <v>محمد ملهم تاجا</v>
          </cell>
          <cell r="C3246" t="str">
            <v>احمد زياد</v>
          </cell>
          <cell r="D3246" t="str">
            <v>نهال</v>
          </cell>
          <cell r="E3246" t="str">
            <v>س1</v>
          </cell>
        </row>
        <row r="3247">
          <cell r="A3247">
            <v>215270</v>
          </cell>
          <cell r="B3247" t="str">
            <v>محمد ملهم حموي</v>
          </cell>
          <cell r="C3247" t="str">
            <v>محمد علي</v>
          </cell>
          <cell r="D3247" t="str">
            <v>منى</v>
          </cell>
          <cell r="E3247" t="str">
            <v>س3</v>
          </cell>
        </row>
        <row r="3248">
          <cell r="A3248">
            <v>215271</v>
          </cell>
          <cell r="B3248" t="str">
            <v>محمد نبيه المحمد المحمود</v>
          </cell>
          <cell r="C3248" t="str">
            <v>ابنيه</v>
          </cell>
          <cell r="D3248" t="str">
            <v>بشرى</v>
          </cell>
          <cell r="E3248" t="str">
            <v>س3</v>
          </cell>
        </row>
        <row r="3249">
          <cell r="A3249">
            <v>215272</v>
          </cell>
          <cell r="B3249" t="str">
            <v>محمد نصر</v>
          </cell>
          <cell r="C3249" t="str">
            <v>فؤاد</v>
          </cell>
          <cell r="D3249" t="str">
            <v>فوزيه</v>
          </cell>
          <cell r="E3249" t="str">
            <v>س2</v>
          </cell>
        </row>
        <row r="3250">
          <cell r="A3250">
            <v>215273</v>
          </cell>
          <cell r="B3250" t="str">
            <v>محمد نور طراب</v>
          </cell>
          <cell r="C3250" t="str">
            <v>محمد طاهر</v>
          </cell>
          <cell r="D3250" t="str">
            <v>صباح</v>
          </cell>
          <cell r="E3250" t="str">
            <v>س1</v>
          </cell>
        </row>
        <row r="3251">
          <cell r="A3251">
            <v>215274</v>
          </cell>
          <cell r="B3251" t="str">
            <v>محمد وسيم حسين</v>
          </cell>
          <cell r="C3251" t="str">
            <v>عمر</v>
          </cell>
          <cell r="D3251" t="str">
            <v>سهام</v>
          </cell>
          <cell r="E3251" t="str">
            <v>س2</v>
          </cell>
        </row>
        <row r="3252">
          <cell r="A3252">
            <v>215275</v>
          </cell>
          <cell r="B3252" t="str">
            <v>محمد الجواد كمال الدين الشماط</v>
          </cell>
          <cell r="C3252" t="str">
            <v>عقيد</v>
          </cell>
          <cell r="D3252" t="str">
            <v>محاسن</v>
          </cell>
          <cell r="E3252" t="str">
            <v>س1</v>
          </cell>
        </row>
        <row r="3253">
          <cell r="A3253">
            <v>215276</v>
          </cell>
          <cell r="B3253" t="str">
            <v>محمد عبسي العمر</v>
          </cell>
          <cell r="C3253" t="str">
            <v>عمار</v>
          </cell>
          <cell r="D3253" t="str">
            <v>منى</v>
          </cell>
          <cell r="E3253" t="str">
            <v>س1</v>
          </cell>
        </row>
        <row r="3254">
          <cell r="A3254">
            <v>215278</v>
          </cell>
          <cell r="B3254" t="str">
            <v>محمد علي موسى</v>
          </cell>
          <cell r="C3254" t="str">
            <v>عماد</v>
          </cell>
          <cell r="D3254" t="str">
            <v>منى</v>
          </cell>
          <cell r="E3254" t="str">
            <v>س1</v>
          </cell>
        </row>
        <row r="3255">
          <cell r="A3255">
            <v>215279</v>
          </cell>
          <cell r="B3255" t="str">
            <v>محمد منار السقر</v>
          </cell>
          <cell r="C3255" t="str">
            <v>محمدعدنان</v>
          </cell>
          <cell r="D3255" t="str">
            <v>خوله</v>
          </cell>
          <cell r="E3255" t="str">
            <v>س2ح</v>
          </cell>
        </row>
        <row r="3256">
          <cell r="A3256">
            <v>215280</v>
          </cell>
          <cell r="B3256" t="str">
            <v>محمود الخطيب</v>
          </cell>
          <cell r="C3256" t="str">
            <v>خالد</v>
          </cell>
          <cell r="D3256" t="str">
            <v>زينب</v>
          </cell>
          <cell r="E3256" t="str">
            <v>س1</v>
          </cell>
        </row>
        <row r="3257">
          <cell r="A3257">
            <v>215281</v>
          </cell>
          <cell r="B3257" t="str">
            <v>محمود الخليل</v>
          </cell>
          <cell r="C3257" t="str">
            <v>احمد</v>
          </cell>
          <cell r="D3257" t="str">
            <v>ابتسام</v>
          </cell>
          <cell r="E3257" t="str">
            <v>س2</v>
          </cell>
        </row>
        <row r="3258">
          <cell r="A3258">
            <v>215282</v>
          </cell>
          <cell r="B3258" t="str">
            <v>محمود دغمان</v>
          </cell>
          <cell r="C3258" t="str">
            <v>جهاد</v>
          </cell>
          <cell r="D3258" t="str">
            <v>سميره</v>
          </cell>
          <cell r="E3258" t="str">
            <v>س3</v>
          </cell>
        </row>
        <row r="3259">
          <cell r="A3259">
            <v>215283</v>
          </cell>
          <cell r="B3259" t="str">
            <v>محمود سلامه بطحيش</v>
          </cell>
          <cell r="C3259" t="str">
            <v>فهد</v>
          </cell>
          <cell r="D3259" t="str">
            <v>حليمه</v>
          </cell>
          <cell r="E3259" t="str">
            <v>س2</v>
          </cell>
        </row>
        <row r="3260">
          <cell r="A3260">
            <v>215284</v>
          </cell>
          <cell r="B3260" t="str">
            <v>محمود عثمان</v>
          </cell>
          <cell r="C3260" t="str">
            <v>محمد</v>
          </cell>
          <cell r="D3260" t="str">
            <v>تفاحه</v>
          </cell>
          <cell r="E3260" t="str">
            <v>س3</v>
          </cell>
        </row>
        <row r="3261">
          <cell r="A3261">
            <v>215285</v>
          </cell>
          <cell r="B3261" t="str">
            <v>محمود عرفه</v>
          </cell>
          <cell r="C3261" t="str">
            <v>محمد خير</v>
          </cell>
          <cell r="D3261" t="str">
            <v>رقيه</v>
          </cell>
          <cell r="E3261" t="str">
            <v>س2ح</v>
          </cell>
        </row>
        <row r="3262">
          <cell r="A3262">
            <v>215286</v>
          </cell>
          <cell r="B3262" t="str">
            <v>مخائيل مسوح</v>
          </cell>
          <cell r="C3262" t="str">
            <v>جرجس</v>
          </cell>
          <cell r="D3262" t="str">
            <v>لمعى</v>
          </cell>
          <cell r="E3262" t="str">
            <v>س2</v>
          </cell>
        </row>
        <row r="3263">
          <cell r="A3263">
            <v>215287</v>
          </cell>
          <cell r="B3263" t="str">
            <v>مرام الشماط</v>
          </cell>
          <cell r="C3263" t="str">
            <v>مازن</v>
          </cell>
          <cell r="D3263" t="str">
            <v>منى</v>
          </cell>
          <cell r="E3263" t="str">
            <v>س1</v>
          </cell>
        </row>
        <row r="3264">
          <cell r="A3264">
            <v>215288</v>
          </cell>
          <cell r="B3264" t="str">
            <v>مرام عظمه</v>
          </cell>
          <cell r="C3264" t="str">
            <v>انطون</v>
          </cell>
          <cell r="D3264" t="str">
            <v>ماري</v>
          </cell>
          <cell r="E3264" t="str">
            <v>س2</v>
          </cell>
        </row>
        <row r="3265">
          <cell r="A3265">
            <v>215289</v>
          </cell>
          <cell r="B3265" t="str">
            <v>مرح الجردي</v>
          </cell>
          <cell r="C3265" t="str">
            <v>مروان</v>
          </cell>
          <cell r="D3265" t="str">
            <v>هانيا</v>
          </cell>
          <cell r="E3265" t="str">
            <v>س1</v>
          </cell>
        </row>
        <row r="3266">
          <cell r="A3266">
            <v>215290</v>
          </cell>
          <cell r="B3266" t="str">
            <v>مرح الحصني</v>
          </cell>
          <cell r="C3266" t="str">
            <v>زياد</v>
          </cell>
          <cell r="D3266" t="str">
            <v>رنا</v>
          </cell>
          <cell r="E3266" t="str">
            <v>س3</v>
          </cell>
        </row>
        <row r="3267">
          <cell r="A3267">
            <v>215291</v>
          </cell>
          <cell r="B3267" t="str">
            <v>مرح الخطيب</v>
          </cell>
          <cell r="C3267" t="str">
            <v>محمد</v>
          </cell>
          <cell r="D3267" t="str">
            <v>عبير</v>
          </cell>
          <cell r="E3267" t="str">
            <v>س2</v>
          </cell>
        </row>
        <row r="3268">
          <cell r="A3268">
            <v>215292</v>
          </cell>
          <cell r="B3268" t="str">
            <v>مرح سقر</v>
          </cell>
          <cell r="C3268" t="str">
            <v>محمد</v>
          </cell>
          <cell r="D3268" t="str">
            <v>خزنه</v>
          </cell>
          <cell r="E3268" t="str">
            <v>س1</v>
          </cell>
        </row>
        <row r="3269">
          <cell r="A3269">
            <v>215293</v>
          </cell>
          <cell r="B3269" t="str">
            <v>مرح قرعوني</v>
          </cell>
          <cell r="C3269" t="str">
            <v>زياد</v>
          </cell>
          <cell r="D3269" t="str">
            <v>خالده</v>
          </cell>
          <cell r="E3269" t="str">
            <v>س1</v>
          </cell>
        </row>
        <row r="3270">
          <cell r="A3270">
            <v>215294</v>
          </cell>
          <cell r="B3270" t="str">
            <v>مرح موسى</v>
          </cell>
          <cell r="C3270" t="str">
            <v>محمد</v>
          </cell>
          <cell r="D3270" t="str">
            <v>سحاب</v>
          </cell>
          <cell r="E3270" t="str">
            <v>س3</v>
          </cell>
        </row>
        <row r="3271">
          <cell r="A3271">
            <v>215295</v>
          </cell>
          <cell r="B3271" t="str">
            <v>مرفت عموره</v>
          </cell>
          <cell r="C3271" t="str">
            <v>محمود</v>
          </cell>
          <cell r="D3271" t="str">
            <v>عليه</v>
          </cell>
          <cell r="E3271" t="str">
            <v>س3ح</v>
          </cell>
        </row>
        <row r="3272">
          <cell r="A3272">
            <v>215296</v>
          </cell>
          <cell r="B3272" t="str">
            <v>مروه الدرويش الخطيب</v>
          </cell>
          <cell r="C3272" t="str">
            <v>حسن</v>
          </cell>
          <cell r="D3272" t="str">
            <v>سناء</v>
          </cell>
          <cell r="E3272" t="str">
            <v>س1</v>
          </cell>
        </row>
        <row r="3273">
          <cell r="A3273">
            <v>215297</v>
          </cell>
          <cell r="B3273" t="str">
            <v>مروه كبول</v>
          </cell>
          <cell r="C3273" t="str">
            <v>محمد</v>
          </cell>
          <cell r="D3273" t="str">
            <v>حسن</v>
          </cell>
          <cell r="E3273" t="str">
            <v>س3</v>
          </cell>
        </row>
        <row r="3274">
          <cell r="A3274">
            <v>215298</v>
          </cell>
          <cell r="B3274" t="str">
            <v>مروه يوسف</v>
          </cell>
          <cell r="C3274" t="str">
            <v>علي</v>
          </cell>
          <cell r="D3274" t="str">
            <v>نزهه</v>
          </cell>
          <cell r="E3274" t="str">
            <v>س3</v>
          </cell>
        </row>
        <row r="3275">
          <cell r="A3275">
            <v>215299</v>
          </cell>
          <cell r="B3275" t="str">
            <v>مروى المصري</v>
          </cell>
          <cell r="C3275" t="str">
            <v>محمود</v>
          </cell>
          <cell r="D3275" t="str">
            <v>اميره</v>
          </cell>
          <cell r="E3275" t="str">
            <v>س1</v>
          </cell>
        </row>
        <row r="3276">
          <cell r="A3276">
            <v>215300</v>
          </cell>
          <cell r="B3276" t="str">
            <v>مريانا غصن</v>
          </cell>
          <cell r="C3276" t="str">
            <v>خليل</v>
          </cell>
          <cell r="D3276" t="str">
            <v>امل</v>
          </cell>
          <cell r="E3276" t="str">
            <v>س1</v>
          </cell>
        </row>
        <row r="3277">
          <cell r="A3277">
            <v>215301</v>
          </cell>
          <cell r="B3277" t="str">
            <v>مريانا كناني</v>
          </cell>
          <cell r="C3277" t="str">
            <v>طالب</v>
          </cell>
          <cell r="D3277" t="str">
            <v>كوسر</v>
          </cell>
          <cell r="E3277" t="str">
            <v>س2</v>
          </cell>
        </row>
        <row r="3278">
          <cell r="A3278">
            <v>215302</v>
          </cell>
          <cell r="B3278" t="str">
            <v>مريانه ابراهيم</v>
          </cell>
          <cell r="C3278" t="str">
            <v>يوسف</v>
          </cell>
          <cell r="D3278" t="str">
            <v>ميليا</v>
          </cell>
          <cell r="E3278" t="str">
            <v>س2</v>
          </cell>
        </row>
        <row r="3279">
          <cell r="A3279">
            <v>215303</v>
          </cell>
          <cell r="B3279" t="str">
            <v>مريم الحايك</v>
          </cell>
          <cell r="C3279" t="str">
            <v>بديع</v>
          </cell>
          <cell r="D3279" t="str">
            <v>زينه</v>
          </cell>
          <cell r="E3279" t="str">
            <v>س3</v>
          </cell>
        </row>
        <row r="3280">
          <cell r="A3280">
            <v>215304</v>
          </cell>
          <cell r="B3280" t="str">
            <v>مريم مهدي العريبي</v>
          </cell>
          <cell r="C3280" t="str">
            <v>عباس</v>
          </cell>
          <cell r="D3280" t="str">
            <v>شاديه</v>
          </cell>
          <cell r="E3280" t="str">
            <v>س3</v>
          </cell>
        </row>
        <row r="3281">
          <cell r="A3281">
            <v>215305</v>
          </cell>
          <cell r="B3281" t="str">
            <v>مريم وسوف</v>
          </cell>
          <cell r="C3281" t="str">
            <v>عطيه</v>
          </cell>
          <cell r="D3281" t="str">
            <v>معاني</v>
          </cell>
          <cell r="E3281" t="str">
            <v>س3</v>
          </cell>
        </row>
        <row r="3282">
          <cell r="A3282">
            <v>215306</v>
          </cell>
          <cell r="B3282" t="str">
            <v>مزنه عوده</v>
          </cell>
          <cell r="C3282" t="str">
            <v>هشام</v>
          </cell>
          <cell r="D3282" t="str">
            <v>مياده</v>
          </cell>
          <cell r="E3282" t="str">
            <v>س1</v>
          </cell>
        </row>
        <row r="3283">
          <cell r="A3283">
            <v>215307</v>
          </cell>
          <cell r="B3283" t="str">
            <v>مصطفى الشنوان</v>
          </cell>
          <cell r="C3283" t="str">
            <v>خالد</v>
          </cell>
          <cell r="D3283" t="str">
            <v>مريم</v>
          </cell>
          <cell r="E3283" t="str">
            <v>س1</v>
          </cell>
        </row>
        <row r="3284">
          <cell r="A3284">
            <v>215308</v>
          </cell>
          <cell r="B3284" t="str">
            <v>مصطفى غنوم</v>
          </cell>
          <cell r="C3284" t="str">
            <v>محمد صفا</v>
          </cell>
          <cell r="D3284" t="str">
            <v>سمر</v>
          </cell>
          <cell r="E3284" t="str">
            <v>س1</v>
          </cell>
        </row>
        <row r="3285">
          <cell r="A3285">
            <v>215309</v>
          </cell>
          <cell r="B3285" t="str">
            <v>مصطفى محمد</v>
          </cell>
          <cell r="C3285" t="str">
            <v>محمد</v>
          </cell>
          <cell r="D3285" t="str">
            <v>نجاح</v>
          </cell>
          <cell r="E3285" t="str">
            <v>س2ح</v>
          </cell>
        </row>
        <row r="3286">
          <cell r="A3286">
            <v>215310</v>
          </cell>
          <cell r="B3286" t="str">
            <v>مضر الجنادي</v>
          </cell>
          <cell r="C3286" t="str">
            <v>محمود</v>
          </cell>
          <cell r="D3286" t="str">
            <v>سميه</v>
          </cell>
          <cell r="E3286" t="str">
            <v>س1</v>
          </cell>
        </row>
        <row r="3287">
          <cell r="A3287">
            <v>215311</v>
          </cell>
          <cell r="B3287" t="str">
            <v>مضر رباح</v>
          </cell>
          <cell r="C3287" t="str">
            <v>جهاد</v>
          </cell>
          <cell r="D3287" t="str">
            <v>نصرى</v>
          </cell>
          <cell r="E3287" t="str">
            <v>س1</v>
          </cell>
        </row>
        <row r="3288">
          <cell r="A3288">
            <v>215312</v>
          </cell>
          <cell r="B3288" t="str">
            <v>معاذ الندى</v>
          </cell>
          <cell r="C3288" t="str">
            <v>محمود</v>
          </cell>
          <cell r="D3288" t="str">
            <v>يسرى</v>
          </cell>
          <cell r="E3288" t="str">
            <v>س1</v>
          </cell>
        </row>
        <row r="3289">
          <cell r="A3289">
            <v>215313</v>
          </cell>
          <cell r="B3289" t="str">
            <v>معاذ سقر</v>
          </cell>
          <cell r="C3289" t="str">
            <v>عبدالحميد</v>
          </cell>
          <cell r="D3289" t="str">
            <v>كوثر</v>
          </cell>
          <cell r="E3289" t="str">
            <v>س2</v>
          </cell>
        </row>
        <row r="3290">
          <cell r="A3290">
            <v>215314</v>
          </cell>
          <cell r="B3290" t="str">
            <v>معاني الخلف</v>
          </cell>
          <cell r="C3290" t="str">
            <v>فياض</v>
          </cell>
          <cell r="D3290" t="str">
            <v>مريم</v>
          </cell>
          <cell r="E3290" t="str">
            <v>س2</v>
          </cell>
        </row>
        <row r="3291">
          <cell r="A3291">
            <v>215315</v>
          </cell>
          <cell r="B3291" t="str">
            <v>معن الوتار</v>
          </cell>
          <cell r="C3291" t="str">
            <v>جمال الدين</v>
          </cell>
          <cell r="D3291" t="str">
            <v>ايمان</v>
          </cell>
          <cell r="E3291" t="str">
            <v>س1</v>
          </cell>
        </row>
        <row r="3292">
          <cell r="A3292">
            <v>215316</v>
          </cell>
          <cell r="B3292" t="str">
            <v>ملاك الزعبي</v>
          </cell>
          <cell r="C3292" t="str">
            <v>الارقم</v>
          </cell>
          <cell r="D3292" t="str">
            <v>عالمه</v>
          </cell>
          <cell r="E3292" t="str">
            <v>س2</v>
          </cell>
        </row>
        <row r="3293">
          <cell r="A3293">
            <v>215317</v>
          </cell>
          <cell r="B3293" t="str">
            <v>منار الحجار</v>
          </cell>
          <cell r="C3293" t="str">
            <v>وجدي</v>
          </cell>
          <cell r="D3293" t="str">
            <v>امل</v>
          </cell>
          <cell r="E3293" t="str">
            <v>س3</v>
          </cell>
        </row>
        <row r="3294">
          <cell r="A3294">
            <v>215318</v>
          </cell>
          <cell r="B3294" t="str">
            <v>منار الرحيل</v>
          </cell>
          <cell r="C3294" t="str">
            <v>زياد</v>
          </cell>
          <cell r="D3294" t="str">
            <v>نجود</v>
          </cell>
          <cell r="E3294" t="str">
            <v>س3ح</v>
          </cell>
        </row>
        <row r="3295">
          <cell r="A3295">
            <v>215319</v>
          </cell>
          <cell r="B3295" t="str">
            <v>منار شاهين</v>
          </cell>
          <cell r="C3295" t="str">
            <v>يوسف</v>
          </cell>
          <cell r="D3295" t="str">
            <v>اسمهان</v>
          </cell>
          <cell r="E3295" t="str">
            <v>س1</v>
          </cell>
        </row>
        <row r="3296">
          <cell r="A3296">
            <v>215320</v>
          </cell>
          <cell r="B3296" t="str">
            <v>منار شلاب</v>
          </cell>
          <cell r="C3296" t="str">
            <v>ياسر</v>
          </cell>
          <cell r="D3296" t="str">
            <v>ابتسام</v>
          </cell>
          <cell r="E3296" t="str">
            <v>س2</v>
          </cell>
        </row>
        <row r="3297">
          <cell r="A3297">
            <v>215321</v>
          </cell>
          <cell r="B3297" t="str">
            <v>منار محمد احمد</v>
          </cell>
          <cell r="C3297" t="str">
            <v>بدر</v>
          </cell>
          <cell r="D3297" t="str">
            <v>ابتسام</v>
          </cell>
          <cell r="E3297" t="str">
            <v>س2</v>
          </cell>
        </row>
        <row r="3298">
          <cell r="A3298">
            <v>215322</v>
          </cell>
          <cell r="B3298" t="str">
            <v>منار مسعود</v>
          </cell>
          <cell r="C3298" t="str">
            <v>كامل</v>
          </cell>
          <cell r="D3298" t="str">
            <v>هديل</v>
          </cell>
          <cell r="E3298" t="str">
            <v>س3</v>
          </cell>
        </row>
        <row r="3299">
          <cell r="A3299">
            <v>215323</v>
          </cell>
          <cell r="B3299" t="str">
            <v>منى الحسوني</v>
          </cell>
          <cell r="C3299" t="str">
            <v>جمعه</v>
          </cell>
          <cell r="D3299" t="str">
            <v>رسميه</v>
          </cell>
          <cell r="E3299" t="str">
            <v>س1</v>
          </cell>
        </row>
        <row r="3300">
          <cell r="A3300">
            <v>215324</v>
          </cell>
          <cell r="B3300" t="str">
            <v>منى الحلاق</v>
          </cell>
          <cell r="C3300" t="str">
            <v>شفيق</v>
          </cell>
          <cell r="D3300" t="str">
            <v>الهام</v>
          </cell>
          <cell r="E3300" t="str">
            <v>س3</v>
          </cell>
        </row>
        <row r="3301">
          <cell r="A3301">
            <v>215325</v>
          </cell>
          <cell r="B3301" t="str">
            <v>منى اللطميني</v>
          </cell>
          <cell r="C3301" t="str">
            <v>محمود</v>
          </cell>
          <cell r="D3301" t="str">
            <v>صبحيه</v>
          </cell>
          <cell r="E3301" t="str">
            <v>س2</v>
          </cell>
        </row>
        <row r="3302">
          <cell r="A3302">
            <v>215326</v>
          </cell>
          <cell r="B3302" t="str">
            <v>منى صبح</v>
          </cell>
          <cell r="C3302" t="str">
            <v>محمود</v>
          </cell>
          <cell r="D3302" t="str">
            <v>عائشه</v>
          </cell>
          <cell r="E3302" t="str">
            <v>س3</v>
          </cell>
        </row>
        <row r="3303">
          <cell r="A3303">
            <v>215327</v>
          </cell>
          <cell r="B3303" t="str">
            <v>منى يونس</v>
          </cell>
          <cell r="C3303" t="str">
            <v>احمد</v>
          </cell>
          <cell r="D3303" t="str">
            <v>اميره</v>
          </cell>
          <cell r="E3303" t="str">
            <v>س3ح</v>
          </cell>
        </row>
        <row r="3304">
          <cell r="A3304">
            <v>215328</v>
          </cell>
          <cell r="B3304" t="str">
            <v>منيره درويش</v>
          </cell>
          <cell r="C3304" t="str">
            <v>اصف</v>
          </cell>
          <cell r="D3304" t="str">
            <v>جمانه</v>
          </cell>
          <cell r="E3304" t="str">
            <v>س2</v>
          </cell>
        </row>
        <row r="3305">
          <cell r="A3305">
            <v>215329</v>
          </cell>
          <cell r="B3305" t="str">
            <v>مها الراشد</v>
          </cell>
          <cell r="C3305" t="str">
            <v>فوزات</v>
          </cell>
          <cell r="D3305" t="str">
            <v>بهيجه</v>
          </cell>
          <cell r="E3305" t="str">
            <v>س1</v>
          </cell>
        </row>
        <row r="3306">
          <cell r="A3306">
            <v>215330</v>
          </cell>
          <cell r="B3306" t="str">
            <v>مها عاصي</v>
          </cell>
          <cell r="C3306" t="str">
            <v>عبداللطيف</v>
          </cell>
          <cell r="D3306" t="str">
            <v>ليلى</v>
          </cell>
          <cell r="E3306" t="str">
            <v>س3</v>
          </cell>
        </row>
        <row r="3307">
          <cell r="A3307">
            <v>215331</v>
          </cell>
          <cell r="B3307" t="str">
            <v>مهند عبد العال</v>
          </cell>
          <cell r="C3307" t="str">
            <v>محمد</v>
          </cell>
          <cell r="D3307" t="str">
            <v>ايمان</v>
          </cell>
          <cell r="E3307" t="str">
            <v>س2</v>
          </cell>
        </row>
        <row r="3308">
          <cell r="A3308">
            <v>215332</v>
          </cell>
          <cell r="B3308" t="str">
            <v>مهند عيسى</v>
          </cell>
          <cell r="C3308" t="str">
            <v>محمد</v>
          </cell>
          <cell r="D3308" t="str">
            <v>نجاح</v>
          </cell>
          <cell r="E3308" t="str">
            <v>س1</v>
          </cell>
        </row>
        <row r="3309">
          <cell r="A3309">
            <v>215333</v>
          </cell>
          <cell r="B3309" t="str">
            <v>مهند محمد</v>
          </cell>
          <cell r="C3309" t="str">
            <v>صالح</v>
          </cell>
          <cell r="D3309" t="str">
            <v>فاطمه</v>
          </cell>
          <cell r="E3309" t="str">
            <v>س1</v>
          </cell>
        </row>
        <row r="3310">
          <cell r="A3310">
            <v>215334</v>
          </cell>
          <cell r="B3310" t="str">
            <v>مهند ميهوب</v>
          </cell>
          <cell r="C3310" t="str">
            <v>حسن</v>
          </cell>
          <cell r="D3310" t="str">
            <v>سميره</v>
          </cell>
          <cell r="E3310" t="str">
            <v>س2</v>
          </cell>
        </row>
        <row r="3311">
          <cell r="A3311">
            <v>215335</v>
          </cell>
          <cell r="B3311" t="str">
            <v>موسى المحاميد</v>
          </cell>
          <cell r="C3311" t="str">
            <v>ثروت</v>
          </cell>
          <cell r="D3311" t="str">
            <v>فاديه</v>
          </cell>
          <cell r="E3311" t="str">
            <v>س3</v>
          </cell>
        </row>
        <row r="3312">
          <cell r="A3312">
            <v>215336</v>
          </cell>
          <cell r="B3312" t="str">
            <v>مي الناعمه</v>
          </cell>
          <cell r="C3312" t="str">
            <v>عبدالكريم</v>
          </cell>
          <cell r="D3312" t="str">
            <v>بديعه</v>
          </cell>
          <cell r="E3312" t="str">
            <v>س1</v>
          </cell>
        </row>
        <row r="3313">
          <cell r="A3313">
            <v>215337</v>
          </cell>
          <cell r="B3313" t="str">
            <v>مي علاء الدين</v>
          </cell>
          <cell r="C3313" t="str">
            <v>المدثر</v>
          </cell>
          <cell r="D3313" t="str">
            <v>فتاه</v>
          </cell>
          <cell r="E3313" t="str">
            <v>س2</v>
          </cell>
        </row>
        <row r="3314">
          <cell r="A3314">
            <v>215338</v>
          </cell>
          <cell r="B3314" t="str">
            <v>مياده سلوم</v>
          </cell>
          <cell r="C3314" t="str">
            <v>زهير</v>
          </cell>
          <cell r="D3314" t="str">
            <v>باسمه</v>
          </cell>
          <cell r="E3314" t="str">
            <v>س3</v>
          </cell>
        </row>
        <row r="3315">
          <cell r="A3315">
            <v>215339</v>
          </cell>
          <cell r="B3315" t="str">
            <v>مياس الاغا</v>
          </cell>
          <cell r="C3315" t="str">
            <v>نايف</v>
          </cell>
          <cell r="D3315" t="str">
            <v>هالا</v>
          </cell>
          <cell r="E3315" t="str">
            <v>س3</v>
          </cell>
        </row>
        <row r="3316">
          <cell r="A3316">
            <v>215340</v>
          </cell>
          <cell r="B3316" t="str">
            <v>ميرنا الحلبي</v>
          </cell>
          <cell r="C3316" t="str">
            <v>خالد</v>
          </cell>
          <cell r="D3316" t="str">
            <v>رنا</v>
          </cell>
          <cell r="E3316" t="str">
            <v>س1</v>
          </cell>
        </row>
        <row r="3317">
          <cell r="A3317">
            <v>215341</v>
          </cell>
          <cell r="B3317" t="str">
            <v>ميرنا القنطار</v>
          </cell>
          <cell r="C3317" t="str">
            <v>طليع</v>
          </cell>
          <cell r="D3317" t="str">
            <v>منال</v>
          </cell>
          <cell r="E3317" t="str">
            <v>س1</v>
          </cell>
        </row>
        <row r="3318">
          <cell r="A3318">
            <v>215342</v>
          </cell>
          <cell r="B3318" t="str">
            <v>ميرنا خلوف</v>
          </cell>
          <cell r="C3318" t="str">
            <v>حسام</v>
          </cell>
          <cell r="D3318" t="str">
            <v>ميراث</v>
          </cell>
          <cell r="E3318" t="str">
            <v>س1</v>
          </cell>
        </row>
        <row r="3319">
          <cell r="A3319">
            <v>215343</v>
          </cell>
          <cell r="B3319" t="str">
            <v>ميس الاسكندر</v>
          </cell>
          <cell r="C3319" t="str">
            <v>محمد عادل</v>
          </cell>
          <cell r="D3319" t="str">
            <v>كوثر</v>
          </cell>
          <cell r="E3319" t="str">
            <v>س2</v>
          </cell>
        </row>
        <row r="3320">
          <cell r="A3320">
            <v>215344</v>
          </cell>
          <cell r="B3320" t="str">
            <v>ميس عزام</v>
          </cell>
          <cell r="C3320" t="str">
            <v>خلدون</v>
          </cell>
          <cell r="D3320" t="str">
            <v>منال</v>
          </cell>
          <cell r="E3320" t="str">
            <v>س1</v>
          </cell>
        </row>
        <row r="3321">
          <cell r="A3321">
            <v>215345</v>
          </cell>
          <cell r="B3321" t="str">
            <v>ميساء الشدايده</v>
          </cell>
          <cell r="C3321" t="str">
            <v>هيثم</v>
          </cell>
          <cell r="D3321" t="str">
            <v>دلال</v>
          </cell>
          <cell r="E3321" t="str">
            <v>س2</v>
          </cell>
        </row>
        <row r="3322">
          <cell r="A3322">
            <v>215346</v>
          </cell>
          <cell r="B3322" t="str">
            <v>ميسم حيص</v>
          </cell>
          <cell r="C3322" t="str">
            <v>محمد معتصم</v>
          </cell>
          <cell r="D3322" t="str">
            <v>رنا</v>
          </cell>
          <cell r="E3322" t="str">
            <v>س1</v>
          </cell>
        </row>
        <row r="3323">
          <cell r="A3323">
            <v>215347</v>
          </cell>
          <cell r="B3323" t="str">
            <v>ميسون الحاج</v>
          </cell>
          <cell r="C3323" t="str">
            <v>جمال الدين</v>
          </cell>
          <cell r="D3323" t="str">
            <v>جميله</v>
          </cell>
          <cell r="E3323" t="str">
            <v>س3</v>
          </cell>
        </row>
        <row r="3324">
          <cell r="A3324">
            <v>215348</v>
          </cell>
          <cell r="B3324" t="str">
            <v>ناديا شاهين</v>
          </cell>
          <cell r="C3324" t="str">
            <v>ايمن</v>
          </cell>
          <cell r="D3324" t="str">
            <v>مريم</v>
          </cell>
          <cell r="E3324" t="str">
            <v>س1</v>
          </cell>
        </row>
        <row r="3325">
          <cell r="A3325">
            <v>215349</v>
          </cell>
          <cell r="B3325" t="str">
            <v>نادين الحسن</v>
          </cell>
          <cell r="C3325" t="str">
            <v>محمد</v>
          </cell>
          <cell r="D3325" t="str">
            <v>صفاء</v>
          </cell>
          <cell r="E3325" t="str">
            <v>س1</v>
          </cell>
        </row>
        <row r="3326">
          <cell r="A3326">
            <v>215350</v>
          </cell>
          <cell r="B3326" t="str">
            <v>نادين مقصود</v>
          </cell>
          <cell r="C3326" t="str">
            <v>حلو</v>
          </cell>
          <cell r="D3326" t="str">
            <v>نميله</v>
          </cell>
          <cell r="E3326" t="str">
            <v>س3</v>
          </cell>
        </row>
        <row r="3327">
          <cell r="A3327">
            <v>215351</v>
          </cell>
          <cell r="B3327" t="str">
            <v>ناره محمد</v>
          </cell>
          <cell r="C3327" t="str">
            <v>انيس</v>
          </cell>
          <cell r="D3327" t="str">
            <v>جميله</v>
          </cell>
          <cell r="E3327" t="str">
            <v>س3</v>
          </cell>
        </row>
        <row r="3328">
          <cell r="A3328">
            <v>215352</v>
          </cell>
          <cell r="B3328" t="str">
            <v>ناريمان الغزالي</v>
          </cell>
          <cell r="C3328" t="str">
            <v>غسان</v>
          </cell>
          <cell r="D3328" t="str">
            <v>صفاء</v>
          </cell>
          <cell r="E3328" t="str">
            <v>س2</v>
          </cell>
        </row>
        <row r="3329">
          <cell r="A3329">
            <v>215353</v>
          </cell>
          <cell r="B3329" t="str">
            <v>ناريمان زيتون</v>
          </cell>
          <cell r="C3329" t="str">
            <v>غالب</v>
          </cell>
          <cell r="D3329" t="str">
            <v>هناء</v>
          </cell>
          <cell r="E3329" t="str">
            <v>س3</v>
          </cell>
        </row>
        <row r="3330">
          <cell r="A3330">
            <v>215354</v>
          </cell>
          <cell r="B3330" t="str">
            <v>ناهيه الفي</v>
          </cell>
          <cell r="C3330" t="str">
            <v>نبيل</v>
          </cell>
          <cell r="D3330" t="str">
            <v>مفتخر</v>
          </cell>
          <cell r="E3330" t="str">
            <v>س3</v>
          </cell>
        </row>
        <row r="3331">
          <cell r="A3331">
            <v>215355</v>
          </cell>
          <cell r="B3331" t="str">
            <v>نبيل القاسم</v>
          </cell>
          <cell r="C3331" t="str">
            <v>عبدالحفيظ</v>
          </cell>
          <cell r="D3331" t="str">
            <v>فايزه</v>
          </cell>
          <cell r="E3331" t="str">
            <v>س2</v>
          </cell>
        </row>
        <row r="3332">
          <cell r="A3332">
            <v>215356</v>
          </cell>
          <cell r="B3332" t="str">
            <v>نتيله هبشه</v>
          </cell>
          <cell r="C3332" t="str">
            <v>امين</v>
          </cell>
          <cell r="D3332" t="str">
            <v>هاجر</v>
          </cell>
          <cell r="E3332" t="str">
            <v>س1</v>
          </cell>
        </row>
        <row r="3333">
          <cell r="A3333">
            <v>215358</v>
          </cell>
          <cell r="B3333" t="str">
            <v>ندانين فرزان</v>
          </cell>
          <cell r="C3333" t="str">
            <v>هشام</v>
          </cell>
          <cell r="D3333" t="str">
            <v>ايمان</v>
          </cell>
          <cell r="E3333" t="str">
            <v>س1</v>
          </cell>
        </row>
        <row r="3334">
          <cell r="A3334">
            <v>215359</v>
          </cell>
          <cell r="B3334" t="str">
            <v>ندى احمد</v>
          </cell>
          <cell r="C3334" t="str">
            <v>وفيق</v>
          </cell>
          <cell r="D3334" t="str">
            <v>منيره</v>
          </cell>
          <cell r="E3334" t="str">
            <v>س1</v>
          </cell>
        </row>
        <row r="3335">
          <cell r="A3335">
            <v>215360</v>
          </cell>
          <cell r="B3335" t="str">
            <v>ندى الحسين</v>
          </cell>
          <cell r="C3335" t="str">
            <v>علي</v>
          </cell>
          <cell r="D3335" t="str">
            <v>هدا</v>
          </cell>
          <cell r="E3335" t="str">
            <v>س3ح</v>
          </cell>
        </row>
        <row r="3336">
          <cell r="A3336">
            <v>215361</v>
          </cell>
          <cell r="B3336" t="str">
            <v>ندى الصباغ</v>
          </cell>
          <cell r="C3336" t="str">
            <v>احمد</v>
          </cell>
          <cell r="D3336" t="str">
            <v>ثناء</v>
          </cell>
          <cell r="E3336" t="str">
            <v>س1</v>
          </cell>
        </row>
        <row r="3337">
          <cell r="A3337">
            <v>215362</v>
          </cell>
          <cell r="B3337" t="str">
            <v>ندى الظاهر نصر</v>
          </cell>
          <cell r="C3337" t="str">
            <v>ناظم</v>
          </cell>
          <cell r="D3337" t="str">
            <v>سلوى</v>
          </cell>
          <cell r="E3337" t="str">
            <v>س3</v>
          </cell>
        </row>
        <row r="3338">
          <cell r="A3338">
            <v>215363</v>
          </cell>
          <cell r="B3338" t="str">
            <v>ندى ديب</v>
          </cell>
          <cell r="C3338" t="str">
            <v>سهيل</v>
          </cell>
          <cell r="D3338" t="str">
            <v>بحريه</v>
          </cell>
          <cell r="E3338" t="str">
            <v>س1</v>
          </cell>
        </row>
        <row r="3339">
          <cell r="A3339">
            <v>215364</v>
          </cell>
          <cell r="B3339" t="str">
            <v>ندى سليطين</v>
          </cell>
          <cell r="C3339" t="str">
            <v>صافي</v>
          </cell>
          <cell r="D3339" t="str">
            <v>اميره</v>
          </cell>
          <cell r="E3339" t="str">
            <v>س2</v>
          </cell>
        </row>
        <row r="3340">
          <cell r="A3340">
            <v>215365</v>
          </cell>
          <cell r="B3340" t="str">
            <v>ندى صيبعه</v>
          </cell>
          <cell r="C3340" t="str">
            <v>مروان</v>
          </cell>
          <cell r="D3340" t="str">
            <v>نوفه</v>
          </cell>
          <cell r="E3340" t="str">
            <v>س3</v>
          </cell>
        </row>
        <row r="3341">
          <cell r="A3341">
            <v>215366</v>
          </cell>
          <cell r="B3341" t="str">
            <v>نذيره الرفاعي</v>
          </cell>
          <cell r="C3341" t="str">
            <v>احمد</v>
          </cell>
          <cell r="D3341" t="str">
            <v>رفيا</v>
          </cell>
          <cell r="E3341" t="str">
            <v>س3</v>
          </cell>
        </row>
        <row r="3342">
          <cell r="A3342">
            <v>215367</v>
          </cell>
          <cell r="B3342" t="str">
            <v>نرمين العاقل</v>
          </cell>
          <cell r="C3342" t="str">
            <v>فؤاد</v>
          </cell>
          <cell r="D3342" t="str">
            <v>كلجن</v>
          </cell>
          <cell r="E3342" t="str">
            <v>س1</v>
          </cell>
        </row>
        <row r="3343">
          <cell r="A3343">
            <v>215368</v>
          </cell>
          <cell r="B3343" t="str">
            <v>نسرين الناعمه</v>
          </cell>
          <cell r="C3343" t="str">
            <v>محمد مازن</v>
          </cell>
          <cell r="D3343" t="str">
            <v>ثناء</v>
          </cell>
          <cell r="E3343" t="str">
            <v>س2</v>
          </cell>
        </row>
        <row r="3344">
          <cell r="A3344">
            <v>215369</v>
          </cell>
          <cell r="B3344" t="str">
            <v>نسيبه صعب</v>
          </cell>
          <cell r="C3344" t="str">
            <v>فوزات</v>
          </cell>
          <cell r="D3344" t="str">
            <v>دنيا</v>
          </cell>
          <cell r="E3344" t="str">
            <v>س2</v>
          </cell>
        </row>
        <row r="3345">
          <cell r="A3345">
            <v>215370</v>
          </cell>
          <cell r="B3345" t="str">
            <v>نعيمه البرهو</v>
          </cell>
          <cell r="C3345" t="str">
            <v>جمعه</v>
          </cell>
          <cell r="D3345" t="str">
            <v>كامله</v>
          </cell>
          <cell r="E3345" t="str">
            <v>س1</v>
          </cell>
        </row>
        <row r="3346">
          <cell r="A3346">
            <v>215371</v>
          </cell>
          <cell r="B3346" t="str">
            <v>نغم النقري</v>
          </cell>
          <cell r="C3346" t="str">
            <v>جمال</v>
          </cell>
          <cell r="D3346" t="str">
            <v>سميره</v>
          </cell>
          <cell r="E3346" t="str">
            <v>س1</v>
          </cell>
        </row>
        <row r="3347">
          <cell r="A3347">
            <v>215372</v>
          </cell>
          <cell r="B3347" t="str">
            <v>نغم ايوب</v>
          </cell>
          <cell r="C3347" t="str">
            <v>حسين</v>
          </cell>
          <cell r="D3347" t="str">
            <v>هناده</v>
          </cell>
          <cell r="E3347" t="str">
            <v>س1</v>
          </cell>
        </row>
        <row r="3348">
          <cell r="A3348">
            <v>215373</v>
          </cell>
          <cell r="B3348" t="str">
            <v>نغم زين</v>
          </cell>
          <cell r="C3348" t="str">
            <v>انور</v>
          </cell>
          <cell r="D3348" t="str">
            <v>راغده</v>
          </cell>
          <cell r="E3348" t="str">
            <v>س1</v>
          </cell>
        </row>
        <row r="3349">
          <cell r="A3349">
            <v>215374</v>
          </cell>
          <cell r="B3349" t="str">
            <v>نغم ملاك</v>
          </cell>
          <cell r="C3349" t="str">
            <v>عماد</v>
          </cell>
          <cell r="D3349" t="str">
            <v>فيروز</v>
          </cell>
          <cell r="E3349" t="str">
            <v>س3</v>
          </cell>
        </row>
        <row r="3350">
          <cell r="A3350">
            <v>215375</v>
          </cell>
          <cell r="B3350" t="str">
            <v>نهله ديبو</v>
          </cell>
          <cell r="C3350" t="str">
            <v>علي</v>
          </cell>
          <cell r="D3350" t="str">
            <v>بهيجه</v>
          </cell>
          <cell r="E3350" t="str">
            <v>س1</v>
          </cell>
        </row>
        <row r="3351">
          <cell r="A3351">
            <v>215376</v>
          </cell>
          <cell r="B3351" t="str">
            <v>نور رقوقي</v>
          </cell>
          <cell r="C3351" t="str">
            <v>بدر الدين</v>
          </cell>
          <cell r="D3351" t="str">
            <v>رانيا</v>
          </cell>
          <cell r="E3351" t="str">
            <v>س2</v>
          </cell>
        </row>
        <row r="3352">
          <cell r="A3352">
            <v>215377</v>
          </cell>
          <cell r="B3352" t="str">
            <v>نور ادريس</v>
          </cell>
          <cell r="C3352" t="str">
            <v>نبيل</v>
          </cell>
          <cell r="D3352" t="str">
            <v>صفاء</v>
          </cell>
          <cell r="E3352" t="str">
            <v>س2</v>
          </cell>
        </row>
        <row r="3353">
          <cell r="A3353">
            <v>215378</v>
          </cell>
          <cell r="B3353" t="str">
            <v>نور الجابي</v>
          </cell>
          <cell r="C3353" t="str">
            <v>هاني</v>
          </cell>
          <cell r="D3353" t="str">
            <v>نادره</v>
          </cell>
          <cell r="E3353" t="str">
            <v>س3</v>
          </cell>
        </row>
        <row r="3354">
          <cell r="A3354">
            <v>215379</v>
          </cell>
          <cell r="B3354" t="str">
            <v>نور الخضور</v>
          </cell>
          <cell r="C3354" t="str">
            <v>محسن</v>
          </cell>
          <cell r="D3354" t="str">
            <v>وفاء</v>
          </cell>
          <cell r="E3354" t="str">
            <v>س1</v>
          </cell>
        </row>
        <row r="3355">
          <cell r="A3355">
            <v>215380</v>
          </cell>
          <cell r="B3355" t="str">
            <v>نور الشام ابراهيم</v>
          </cell>
          <cell r="C3355" t="str">
            <v>فايز</v>
          </cell>
          <cell r="D3355" t="str">
            <v>دعد</v>
          </cell>
          <cell r="E3355" t="str">
            <v>س1</v>
          </cell>
        </row>
        <row r="3356">
          <cell r="A3356">
            <v>215381</v>
          </cell>
          <cell r="B3356" t="str">
            <v>نور العريضي</v>
          </cell>
          <cell r="C3356" t="str">
            <v>نبيل</v>
          </cell>
          <cell r="D3356" t="str">
            <v>كوثر</v>
          </cell>
          <cell r="E3356" t="str">
            <v>س1</v>
          </cell>
        </row>
        <row r="3357">
          <cell r="A3357">
            <v>215382</v>
          </cell>
          <cell r="B3357" t="str">
            <v>نور الكلاس</v>
          </cell>
          <cell r="C3357" t="str">
            <v>نزار</v>
          </cell>
          <cell r="D3357" t="str">
            <v>لينا</v>
          </cell>
          <cell r="E3357" t="str">
            <v>س1</v>
          </cell>
        </row>
        <row r="3358">
          <cell r="A3358">
            <v>215383</v>
          </cell>
          <cell r="B3358" t="str">
            <v>نور النجار</v>
          </cell>
          <cell r="C3358" t="str">
            <v>وليد</v>
          </cell>
          <cell r="D3358" t="str">
            <v>فاتن</v>
          </cell>
          <cell r="E3358" t="str">
            <v>س3</v>
          </cell>
        </row>
        <row r="3359">
          <cell r="A3359">
            <v>215384</v>
          </cell>
          <cell r="B3359" t="str">
            <v>نور الهدى نعانسه</v>
          </cell>
          <cell r="C3359" t="str">
            <v>فوزي</v>
          </cell>
          <cell r="D3359" t="str">
            <v>سمر</v>
          </cell>
          <cell r="E3359" t="str">
            <v>س3ح</v>
          </cell>
        </row>
        <row r="3360">
          <cell r="A3360">
            <v>215385</v>
          </cell>
          <cell r="B3360" t="str">
            <v>نور بغجاتي</v>
          </cell>
          <cell r="C3360" t="str">
            <v>لؤي</v>
          </cell>
          <cell r="D3360" t="str">
            <v>خوله</v>
          </cell>
          <cell r="E3360" t="str">
            <v>س3</v>
          </cell>
        </row>
        <row r="3361">
          <cell r="A3361">
            <v>215386</v>
          </cell>
          <cell r="B3361" t="str">
            <v>نور جاسم</v>
          </cell>
          <cell r="C3361" t="str">
            <v>خميس</v>
          </cell>
          <cell r="D3361" t="str">
            <v>زانه</v>
          </cell>
          <cell r="E3361" t="str">
            <v>س1</v>
          </cell>
        </row>
        <row r="3362">
          <cell r="A3362">
            <v>215387</v>
          </cell>
          <cell r="B3362" t="str">
            <v>نور حبقه</v>
          </cell>
          <cell r="C3362" t="str">
            <v>فرج</v>
          </cell>
          <cell r="D3362" t="str">
            <v>غزوه</v>
          </cell>
          <cell r="E3362" t="str">
            <v>س1</v>
          </cell>
        </row>
        <row r="3363">
          <cell r="A3363">
            <v>215388</v>
          </cell>
          <cell r="B3363" t="str">
            <v>نور حميدان</v>
          </cell>
          <cell r="C3363" t="str">
            <v>حسام</v>
          </cell>
          <cell r="D3363" t="str">
            <v>لينا</v>
          </cell>
          <cell r="E3363" t="str">
            <v>س2</v>
          </cell>
        </row>
        <row r="3364">
          <cell r="A3364">
            <v>215389</v>
          </cell>
          <cell r="B3364" t="str">
            <v>نور دكاكني</v>
          </cell>
          <cell r="C3364" t="str">
            <v>موفق</v>
          </cell>
          <cell r="D3364" t="str">
            <v>صباح</v>
          </cell>
          <cell r="E3364" t="str">
            <v>س1</v>
          </cell>
        </row>
        <row r="3365">
          <cell r="A3365">
            <v>215390</v>
          </cell>
          <cell r="B3365" t="str">
            <v>نور دوبه</v>
          </cell>
          <cell r="C3365" t="str">
            <v>نبيل</v>
          </cell>
          <cell r="D3365" t="str">
            <v>صفاء</v>
          </cell>
          <cell r="E3365" t="str">
            <v>س2</v>
          </cell>
        </row>
        <row r="3366">
          <cell r="A3366">
            <v>215391</v>
          </cell>
          <cell r="B3366" t="str">
            <v>نور رحمه</v>
          </cell>
          <cell r="C3366" t="str">
            <v>موسى</v>
          </cell>
          <cell r="D3366" t="str">
            <v>فداء</v>
          </cell>
          <cell r="E3366" t="str">
            <v>س1</v>
          </cell>
        </row>
        <row r="3367">
          <cell r="A3367">
            <v>215392</v>
          </cell>
          <cell r="B3367" t="str">
            <v>نورشان قره جولي</v>
          </cell>
          <cell r="C3367" t="str">
            <v>محمد حسان</v>
          </cell>
          <cell r="D3367" t="str">
            <v>سهير</v>
          </cell>
          <cell r="E3367" t="str">
            <v>س3ح</v>
          </cell>
        </row>
        <row r="3368">
          <cell r="A3368">
            <v>215393</v>
          </cell>
          <cell r="B3368" t="str">
            <v>نور صبيحه</v>
          </cell>
          <cell r="C3368" t="str">
            <v>سامي</v>
          </cell>
          <cell r="D3368" t="str">
            <v>صباح</v>
          </cell>
          <cell r="E3368" t="str">
            <v>س3</v>
          </cell>
        </row>
        <row r="3369">
          <cell r="A3369">
            <v>215394</v>
          </cell>
          <cell r="B3369" t="str">
            <v>نور عباس</v>
          </cell>
          <cell r="C3369" t="str">
            <v>محمد</v>
          </cell>
          <cell r="D3369" t="str">
            <v>مديحه</v>
          </cell>
          <cell r="E3369" t="str">
            <v>س1</v>
          </cell>
        </row>
        <row r="3370">
          <cell r="A3370">
            <v>215395</v>
          </cell>
          <cell r="B3370" t="str">
            <v>نور عيسى</v>
          </cell>
          <cell r="C3370" t="str">
            <v>محمود</v>
          </cell>
          <cell r="D3370" t="str">
            <v>امل</v>
          </cell>
          <cell r="E3370" t="str">
            <v>س3</v>
          </cell>
        </row>
        <row r="3371">
          <cell r="A3371">
            <v>215396</v>
          </cell>
          <cell r="B3371" t="str">
            <v>نور كنعان</v>
          </cell>
          <cell r="C3371" t="str">
            <v>محمد</v>
          </cell>
          <cell r="D3371" t="str">
            <v>اريج</v>
          </cell>
          <cell r="E3371" t="str">
            <v>س2</v>
          </cell>
        </row>
        <row r="3372">
          <cell r="A3372">
            <v>215397</v>
          </cell>
          <cell r="B3372" t="str">
            <v>نور ناعم</v>
          </cell>
          <cell r="C3372" t="str">
            <v>احمد</v>
          </cell>
          <cell r="D3372" t="str">
            <v>فاطمه</v>
          </cell>
          <cell r="E3372" t="str">
            <v>س3ح</v>
          </cell>
        </row>
        <row r="3373">
          <cell r="A3373">
            <v>215398</v>
          </cell>
          <cell r="B3373" t="str">
            <v>نورهان البيرملي</v>
          </cell>
          <cell r="C3373" t="str">
            <v>ايمن</v>
          </cell>
          <cell r="D3373" t="str">
            <v>منى</v>
          </cell>
          <cell r="E3373" t="str">
            <v>س2</v>
          </cell>
        </row>
        <row r="3374">
          <cell r="A3374">
            <v>215399</v>
          </cell>
          <cell r="B3374" t="str">
            <v>نورا حسن</v>
          </cell>
          <cell r="C3374" t="str">
            <v>سلمان</v>
          </cell>
          <cell r="D3374" t="str">
            <v>حلوه</v>
          </cell>
          <cell r="E3374" t="str">
            <v>س3</v>
          </cell>
        </row>
        <row r="3375">
          <cell r="A3375">
            <v>215400</v>
          </cell>
          <cell r="B3375" t="str">
            <v>نورا صالح</v>
          </cell>
          <cell r="C3375" t="str">
            <v>معن</v>
          </cell>
          <cell r="D3375" t="str">
            <v>مي</v>
          </cell>
          <cell r="E3375" t="str">
            <v>س1</v>
          </cell>
        </row>
        <row r="3376">
          <cell r="A3376">
            <v>215401</v>
          </cell>
          <cell r="B3376" t="str">
            <v>نورا فندي</v>
          </cell>
          <cell r="C3376" t="str">
            <v>حاتم</v>
          </cell>
          <cell r="D3376" t="str">
            <v>عليا</v>
          </cell>
          <cell r="E3376" t="str">
            <v>س2ح</v>
          </cell>
        </row>
        <row r="3377">
          <cell r="A3377">
            <v>215402</v>
          </cell>
          <cell r="B3377" t="str">
            <v>نورهان شحادي</v>
          </cell>
          <cell r="C3377" t="str">
            <v>مرعي</v>
          </cell>
          <cell r="D3377" t="str">
            <v>صفاء</v>
          </cell>
          <cell r="E3377" t="str">
            <v>س1</v>
          </cell>
        </row>
        <row r="3378">
          <cell r="A3378">
            <v>215403</v>
          </cell>
          <cell r="B3378" t="str">
            <v>نوشين محمد</v>
          </cell>
          <cell r="C3378" t="str">
            <v>حسن</v>
          </cell>
          <cell r="D3378" t="str">
            <v>امينه</v>
          </cell>
          <cell r="E3378" t="str">
            <v>س2</v>
          </cell>
        </row>
        <row r="3379">
          <cell r="A3379">
            <v>215404</v>
          </cell>
          <cell r="B3379" t="str">
            <v>نيرمين الجندلي</v>
          </cell>
          <cell r="C3379" t="str">
            <v>علمت</v>
          </cell>
          <cell r="D3379" t="str">
            <v>اسيمه</v>
          </cell>
          <cell r="E3379" t="str">
            <v>س3</v>
          </cell>
        </row>
        <row r="3380">
          <cell r="A3380">
            <v>215405</v>
          </cell>
          <cell r="B3380" t="str">
            <v>نيرمين حماد</v>
          </cell>
          <cell r="C3380" t="str">
            <v>امين</v>
          </cell>
          <cell r="D3380" t="str">
            <v>منى</v>
          </cell>
          <cell r="E3380" t="str">
            <v>س1</v>
          </cell>
        </row>
        <row r="3381">
          <cell r="A3381">
            <v>215406</v>
          </cell>
          <cell r="B3381" t="str">
            <v>نيرمين لحام</v>
          </cell>
          <cell r="C3381" t="str">
            <v>جورج</v>
          </cell>
          <cell r="D3381" t="str">
            <v>جورجيت</v>
          </cell>
          <cell r="E3381" t="str">
            <v>س3</v>
          </cell>
        </row>
        <row r="3382">
          <cell r="A3382">
            <v>215407</v>
          </cell>
          <cell r="B3382" t="str">
            <v>نيرمين محلى</v>
          </cell>
          <cell r="C3382" t="str">
            <v>نمير</v>
          </cell>
          <cell r="D3382" t="str">
            <v>فاتنه</v>
          </cell>
          <cell r="E3382" t="str">
            <v>س1</v>
          </cell>
        </row>
        <row r="3383">
          <cell r="A3383">
            <v>215408</v>
          </cell>
          <cell r="B3383" t="str">
            <v>نيروز ابوحمدان</v>
          </cell>
          <cell r="C3383" t="str">
            <v>رافت</v>
          </cell>
          <cell r="D3383" t="str">
            <v>منيفه</v>
          </cell>
          <cell r="E3383" t="str">
            <v>س2</v>
          </cell>
        </row>
        <row r="3384">
          <cell r="A3384">
            <v>215409</v>
          </cell>
          <cell r="B3384" t="str">
            <v>نيفين الطويل</v>
          </cell>
          <cell r="C3384" t="str">
            <v>نسيب</v>
          </cell>
          <cell r="D3384" t="str">
            <v>امينه</v>
          </cell>
          <cell r="E3384" t="str">
            <v>س1</v>
          </cell>
        </row>
        <row r="3385">
          <cell r="A3385">
            <v>215410</v>
          </cell>
          <cell r="B3385" t="str">
            <v>هاشم خداج</v>
          </cell>
          <cell r="C3385" t="str">
            <v>فراس</v>
          </cell>
          <cell r="D3385" t="str">
            <v>عبير</v>
          </cell>
          <cell r="E3385" t="str">
            <v>س2</v>
          </cell>
        </row>
        <row r="3386">
          <cell r="A3386">
            <v>215411</v>
          </cell>
          <cell r="B3386" t="str">
            <v>هانيبال بلال</v>
          </cell>
          <cell r="C3386" t="str">
            <v>مازن</v>
          </cell>
          <cell r="D3386" t="str">
            <v>نضال</v>
          </cell>
          <cell r="E3386" t="str">
            <v>س2ح</v>
          </cell>
        </row>
        <row r="3387">
          <cell r="A3387">
            <v>215412</v>
          </cell>
          <cell r="B3387" t="str">
            <v>هبا الخميس</v>
          </cell>
          <cell r="C3387" t="str">
            <v>صاطي</v>
          </cell>
          <cell r="D3387" t="str">
            <v>شما</v>
          </cell>
          <cell r="E3387" t="str">
            <v>س1</v>
          </cell>
        </row>
        <row r="3388">
          <cell r="A3388">
            <v>215413</v>
          </cell>
          <cell r="B3388" t="str">
            <v>هبا كوسا</v>
          </cell>
          <cell r="C3388" t="str">
            <v>هلال</v>
          </cell>
          <cell r="D3388" t="str">
            <v>ظهيره</v>
          </cell>
          <cell r="E3388" t="str">
            <v>س1</v>
          </cell>
        </row>
        <row r="3389">
          <cell r="A3389">
            <v>215414</v>
          </cell>
          <cell r="B3389" t="str">
            <v>هبه عربينيه</v>
          </cell>
          <cell r="C3389" t="str">
            <v>محمد خير</v>
          </cell>
          <cell r="D3389" t="str">
            <v>امل</v>
          </cell>
          <cell r="E3389" t="str">
            <v>س2</v>
          </cell>
        </row>
        <row r="3390">
          <cell r="A3390">
            <v>215415</v>
          </cell>
          <cell r="B3390" t="str">
            <v>هبه البني</v>
          </cell>
          <cell r="C3390" t="str">
            <v>نديم</v>
          </cell>
          <cell r="D3390" t="str">
            <v>رئيفه</v>
          </cell>
          <cell r="E3390" t="str">
            <v>س2</v>
          </cell>
        </row>
        <row r="3391">
          <cell r="A3391">
            <v>215416</v>
          </cell>
          <cell r="B3391" t="str">
            <v>هبه الخطيب</v>
          </cell>
          <cell r="C3391" t="str">
            <v>مصطفى</v>
          </cell>
          <cell r="D3391" t="str">
            <v>فريال</v>
          </cell>
          <cell r="E3391" t="str">
            <v>س1</v>
          </cell>
        </row>
        <row r="3392">
          <cell r="A3392">
            <v>215417</v>
          </cell>
          <cell r="B3392" t="str">
            <v>هبه الله سليمان</v>
          </cell>
          <cell r="C3392" t="str">
            <v>محسن</v>
          </cell>
          <cell r="D3392" t="str">
            <v>ميساء</v>
          </cell>
          <cell r="E3392" t="str">
            <v>س2</v>
          </cell>
        </row>
        <row r="3393">
          <cell r="A3393">
            <v>215418</v>
          </cell>
          <cell r="B3393" t="str">
            <v>هبه ثلجي</v>
          </cell>
          <cell r="C3393" t="str">
            <v>خالد</v>
          </cell>
          <cell r="D3393" t="str">
            <v>اميره</v>
          </cell>
          <cell r="E3393" t="str">
            <v>س1</v>
          </cell>
        </row>
        <row r="3394">
          <cell r="A3394">
            <v>215419</v>
          </cell>
          <cell r="B3394" t="str">
            <v>هبه سعيد</v>
          </cell>
          <cell r="C3394" t="str">
            <v>ابراهيم</v>
          </cell>
          <cell r="D3394" t="str">
            <v>غاده</v>
          </cell>
          <cell r="E3394" t="str">
            <v>س2</v>
          </cell>
        </row>
        <row r="3395">
          <cell r="A3395">
            <v>215420</v>
          </cell>
          <cell r="B3395" t="str">
            <v>هبه صوان</v>
          </cell>
          <cell r="C3395" t="str">
            <v>احمد</v>
          </cell>
          <cell r="D3395" t="str">
            <v>فاطمه</v>
          </cell>
          <cell r="E3395" t="str">
            <v>س3ح</v>
          </cell>
        </row>
        <row r="3396">
          <cell r="A3396">
            <v>215421</v>
          </cell>
          <cell r="B3396" t="str">
            <v>هبه عبد الجليل</v>
          </cell>
          <cell r="C3396" t="str">
            <v>نجم</v>
          </cell>
          <cell r="D3396" t="str">
            <v>فريال</v>
          </cell>
          <cell r="E3396" t="str">
            <v>س1</v>
          </cell>
        </row>
        <row r="3397">
          <cell r="A3397">
            <v>215422</v>
          </cell>
          <cell r="B3397" t="str">
            <v>هبه عرابي الطحان</v>
          </cell>
          <cell r="C3397" t="str">
            <v>عبد العزيز</v>
          </cell>
          <cell r="D3397" t="str">
            <v>فهميه</v>
          </cell>
          <cell r="E3397" t="str">
            <v>س1</v>
          </cell>
        </row>
        <row r="3398">
          <cell r="A3398">
            <v>215423</v>
          </cell>
          <cell r="B3398" t="str">
            <v>هبه عليق</v>
          </cell>
          <cell r="C3398" t="str">
            <v>تيسير</v>
          </cell>
          <cell r="D3398" t="str">
            <v>هنا</v>
          </cell>
          <cell r="E3398" t="str">
            <v>س1</v>
          </cell>
        </row>
        <row r="3399">
          <cell r="A3399">
            <v>215424</v>
          </cell>
          <cell r="B3399" t="str">
            <v>هبه مصطفى</v>
          </cell>
          <cell r="C3399" t="str">
            <v>حسين</v>
          </cell>
          <cell r="D3399" t="str">
            <v>اسما</v>
          </cell>
          <cell r="E3399" t="str">
            <v>س2</v>
          </cell>
        </row>
        <row r="3400">
          <cell r="A3400">
            <v>215425</v>
          </cell>
          <cell r="B3400" t="str">
            <v>هبه مهنا</v>
          </cell>
          <cell r="C3400" t="str">
            <v>معتز</v>
          </cell>
          <cell r="D3400" t="str">
            <v>روضه</v>
          </cell>
          <cell r="E3400" t="str">
            <v>س2</v>
          </cell>
        </row>
        <row r="3401">
          <cell r="A3401">
            <v>215426</v>
          </cell>
          <cell r="B3401" t="str">
            <v>هتون علي</v>
          </cell>
          <cell r="C3401" t="str">
            <v>يوسف</v>
          </cell>
          <cell r="D3401" t="str">
            <v>سحاب</v>
          </cell>
          <cell r="E3401" t="str">
            <v>س3</v>
          </cell>
        </row>
        <row r="3402">
          <cell r="A3402">
            <v>215427</v>
          </cell>
          <cell r="B3402" t="str">
            <v>هدى الجنيد السليمان</v>
          </cell>
          <cell r="C3402" t="str">
            <v>جنيد</v>
          </cell>
          <cell r="D3402" t="str">
            <v>يسيره</v>
          </cell>
          <cell r="E3402" t="str">
            <v>س3</v>
          </cell>
        </row>
        <row r="3403">
          <cell r="A3403">
            <v>215428</v>
          </cell>
          <cell r="B3403" t="str">
            <v>هديل ابوخير</v>
          </cell>
          <cell r="C3403" t="str">
            <v>سمير</v>
          </cell>
          <cell r="D3403" t="str">
            <v>ماجده</v>
          </cell>
          <cell r="E3403" t="str">
            <v>س1</v>
          </cell>
        </row>
        <row r="3404">
          <cell r="A3404">
            <v>215429</v>
          </cell>
          <cell r="B3404" t="str">
            <v>هديل الاعرج</v>
          </cell>
          <cell r="C3404" t="str">
            <v>محمد بشار</v>
          </cell>
          <cell r="D3404" t="str">
            <v>نسرين</v>
          </cell>
          <cell r="E3404" t="str">
            <v>س1</v>
          </cell>
        </row>
        <row r="3405">
          <cell r="A3405">
            <v>215430</v>
          </cell>
          <cell r="B3405" t="str">
            <v>هديل جريدي</v>
          </cell>
          <cell r="C3405" t="str">
            <v>رياض</v>
          </cell>
          <cell r="D3405" t="str">
            <v>هيام</v>
          </cell>
          <cell r="E3405" t="str">
            <v>س3</v>
          </cell>
        </row>
        <row r="3406">
          <cell r="A3406">
            <v>215431</v>
          </cell>
          <cell r="B3406" t="str">
            <v>هديل حامد</v>
          </cell>
          <cell r="C3406" t="str">
            <v>عفيف</v>
          </cell>
          <cell r="D3406" t="str">
            <v>حبيبه</v>
          </cell>
          <cell r="E3406" t="str">
            <v>س1</v>
          </cell>
        </row>
        <row r="3407">
          <cell r="A3407">
            <v>215432</v>
          </cell>
          <cell r="B3407" t="str">
            <v>هديل صبحه</v>
          </cell>
          <cell r="C3407" t="str">
            <v>زياد</v>
          </cell>
          <cell r="D3407" t="str">
            <v>ريمه</v>
          </cell>
          <cell r="E3407" t="str">
            <v>س2</v>
          </cell>
        </row>
        <row r="3408">
          <cell r="A3408">
            <v>215433</v>
          </cell>
          <cell r="B3408" t="str">
            <v>هديل قويدر</v>
          </cell>
          <cell r="C3408" t="str">
            <v>محمدغياث</v>
          </cell>
          <cell r="D3408" t="str">
            <v>هبه</v>
          </cell>
          <cell r="E3408" t="str">
            <v>س1</v>
          </cell>
        </row>
        <row r="3409">
          <cell r="A3409">
            <v>215434</v>
          </cell>
          <cell r="B3409" t="str">
            <v>هزار احمد</v>
          </cell>
          <cell r="C3409" t="str">
            <v>سمير</v>
          </cell>
          <cell r="D3409" t="str">
            <v>اميمه</v>
          </cell>
          <cell r="E3409" t="str">
            <v>س2</v>
          </cell>
        </row>
        <row r="3410">
          <cell r="A3410">
            <v>215435</v>
          </cell>
          <cell r="B3410" t="str">
            <v>هلا عباس</v>
          </cell>
          <cell r="C3410" t="str">
            <v>معن</v>
          </cell>
          <cell r="D3410" t="str">
            <v>فردوس</v>
          </cell>
          <cell r="E3410" t="str">
            <v>س1</v>
          </cell>
        </row>
        <row r="3411">
          <cell r="A3411">
            <v>215436</v>
          </cell>
          <cell r="B3411" t="str">
            <v>هلا محمد</v>
          </cell>
          <cell r="C3411" t="str">
            <v>علي</v>
          </cell>
          <cell r="D3411" t="str">
            <v>ضيا</v>
          </cell>
          <cell r="E3411" t="str">
            <v>س1</v>
          </cell>
        </row>
        <row r="3412">
          <cell r="A3412">
            <v>215437</v>
          </cell>
          <cell r="B3412" t="str">
            <v>هلا يوسف</v>
          </cell>
          <cell r="C3412" t="str">
            <v>عبد الكريم</v>
          </cell>
          <cell r="D3412" t="str">
            <v>نهله</v>
          </cell>
          <cell r="E3412" t="str">
            <v>س3</v>
          </cell>
        </row>
        <row r="3413">
          <cell r="A3413">
            <v>215438</v>
          </cell>
          <cell r="B3413" t="str">
            <v>همام الشتار</v>
          </cell>
          <cell r="C3413" t="str">
            <v>بلال</v>
          </cell>
          <cell r="D3413" t="str">
            <v>مريم</v>
          </cell>
          <cell r="E3413" t="str">
            <v>س1</v>
          </cell>
        </row>
        <row r="3414">
          <cell r="A3414">
            <v>215439</v>
          </cell>
          <cell r="B3414" t="str">
            <v>هناء الاحمد</v>
          </cell>
          <cell r="C3414" t="str">
            <v>محمد</v>
          </cell>
          <cell r="D3414" t="str">
            <v>مريم</v>
          </cell>
          <cell r="E3414" t="str">
            <v>س2</v>
          </cell>
        </row>
        <row r="3415">
          <cell r="A3415">
            <v>215440</v>
          </cell>
          <cell r="B3415" t="str">
            <v>هناء حيدر</v>
          </cell>
          <cell r="C3415" t="str">
            <v>موفق</v>
          </cell>
          <cell r="D3415" t="str">
            <v>هديه</v>
          </cell>
          <cell r="E3415" t="str">
            <v>س3ح</v>
          </cell>
        </row>
        <row r="3416">
          <cell r="A3416">
            <v>215441</v>
          </cell>
          <cell r="B3416" t="str">
            <v>هنادي الشحمه</v>
          </cell>
          <cell r="C3416" t="str">
            <v>عبد الله</v>
          </cell>
          <cell r="D3416" t="str">
            <v>فتحيه</v>
          </cell>
          <cell r="E3416" t="str">
            <v>س3</v>
          </cell>
        </row>
        <row r="3417">
          <cell r="A3417">
            <v>215442</v>
          </cell>
          <cell r="B3417" t="str">
            <v>هند اليوسف</v>
          </cell>
          <cell r="C3417" t="str">
            <v>يوسف</v>
          </cell>
          <cell r="D3417" t="str">
            <v>هنديه</v>
          </cell>
          <cell r="E3417" t="str">
            <v>س1</v>
          </cell>
        </row>
        <row r="3418">
          <cell r="A3418">
            <v>215443</v>
          </cell>
          <cell r="B3418" t="str">
            <v>هيا الرزق</v>
          </cell>
          <cell r="C3418" t="str">
            <v>سامي</v>
          </cell>
          <cell r="D3418" t="str">
            <v>منى</v>
          </cell>
          <cell r="E3418" t="str">
            <v>س3</v>
          </cell>
        </row>
        <row r="3419">
          <cell r="A3419">
            <v>215444</v>
          </cell>
          <cell r="B3419" t="str">
            <v>هيا خربوطلي</v>
          </cell>
          <cell r="C3419" t="str">
            <v>احمد</v>
          </cell>
          <cell r="D3419" t="str">
            <v>منى</v>
          </cell>
          <cell r="E3419" t="str">
            <v>س1</v>
          </cell>
        </row>
        <row r="3420">
          <cell r="A3420">
            <v>215445</v>
          </cell>
          <cell r="B3420" t="str">
            <v>هيا ديوب</v>
          </cell>
          <cell r="C3420" t="str">
            <v>غسان</v>
          </cell>
          <cell r="D3420" t="str">
            <v>حميده</v>
          </cell>
          <cell r="E3420" t="str">
            <v>س1</v>
          </cell>
        </row>
        <row r="3421">
          <cell r="A3421">
            <v>215446</v>
          </cell>
          <cell r="B3421" t="str">
            <v>هيا صالح</v>
          </cell>
          <cell r="C3421" t="str">
            <v>جمال</v>
          </cell>
          <cell r="D3421" t="str">
            <v>عليه</v>
          </cell>
          <cell r="E3421" t="str">
            <v>س1</v>
          </cell>
        </row>
        <row r="3422">
          <cell r="A3422">
            <v>215447</v>
          </cell>
          <cell r="B3422" t="str">
            <v>هيا عبد الحق</v>
          </cell>
          <cell r="C3422" t="str">
            <v>محمد راغد</v>
          </cell>
          <cell r="D3422" t="str">
            <v>هنادي</v>
          </cell>
          <cell r="E3422" t="str">
            <v>س2</v>
          </cell>
        </row>
        <row r="3423">
          <cell r="A3423">
            <v>215448</v>
          </cell>
          <cell r="B3423" t="str">
            <v>هيا معي</v>
          </cell>
          <cell r="C3423" t="str">
            <v>محمود</v>
          </cell>
          <cell r="D3423" t="str">
            <v>هنادي</v>
          </cell>
          <cell r="E3423" t="str">
            <v>س3</v>
          </cell>
        </row>
        <row r="3424">
          <cell r="A3424">
            <v>215449</v>
          </cell>
          <cell r="B3424" t="str">
            <v>هيا مياله</v>
          </cell>
          <cell r="C3424" t="str">
            <v>عصام</v>
          </cell>
          <cell r="D3424" t="str">
            <v>ازهار</v>
          </cell>
          <cell r="E3424" t="str">
            <v>س1</v>
          </cell>
        </row>
        <row r="3425">
          <cell r="A3425">
            <v>215450</v>
          </cell>
          <cell r="B3425" t="str">
            <v>هيام الخضري</v>
          </cell>
          <cell r="C3425" t="str">
            <v>صلاح الدين</v>
          </cell>
          <cell r="D3425" t="str">
            <v>سوسن</v>
          </cell>
          <cell r="E3425" t="str">
            <v>س2</v>
          </cell>
        </row>
        <row r="3426">
          <cell r="A3426">
            <v>215451</v>
          </cell>
          <cell r="B3426" t="str">
            <v>هيثم الزعبي</v>
          </cell>
          <cell r="C3426" t="str">
            <v>سليمان</v>
          </cell>
          <cell r="D3426" t="str">
            <v>سميحه</v>
          </cell>
          <cell r="E3426" t="str">
            <v>س2</v>
          </cell>
        </row>
        <row r="3427">
          <cell r="A3427">
            <v>215452</v>
          </cell>
          <cell r="B3427" t="str">
            <v>هيفاء الاوس</v>
          </cell>
          <cell r="C3427" t="str">
            <v>بشير</v>
          </cell>
          <cell r="D3427" t="str">
            <v>رويده</v>
          </cell>
          <cell r="E3427" t="str">
            <v>س1</v>
          </cell>
        </row>
        <row r="3428">
          <cell r="A3428">
            <v>215453</v>
          </cell>
          <cell r="B3428" t="str">
            <v>وئام الحجازي</v>
          </cell>
          <cell r="C3428" t="str">
            <v>محمد بسام</v>
          </cell>
          <cell r="D3428" t="str">
            <v>وفاء</v>
          </cell>
          <cell r="E3428" t="str">
            <v>س3ح</v>
          </cell>
        </row>
        <row r="3429">
          <cell r="A3429">
            <v>215454</v>
          </cell>
          <cell r="B3429" t="str">
            <v>وائل تكله</v>
          </cell>
          <cell r="C3429" t="str">
            <v>عبدالكريم</v>
          </cell>
          <cell r="D3429" t="str">
            <v>سميره</v>
          </cell>
          <cell r="E3429" t="str">
            <v>س1</v>
          </cell>
        </row>
        <row r="3430">
          <cell r="A3430">
            <v>215455</v>
          </cell>
          <cell r="B3430" t="str">
            <v>وجدان النابلسي</v>
          </cell>
          <cell r="C3430" t="str">
            <v>فواز</v>
          </cell>
          <cell r="D3430" t="str">
            <v>منى</v>
          </cell>
          <cell r="E3430" t="str">
            <v>س1</v>
          </cell>
        </row>
        <row r="3431">
          <cell r="A3431">
            <v>215456</v>
          </cell>
          <cell r="B3431" t="str">
            <v>وسام النجار</v>
          </cell>
          <cell r="C3431" t="str">
            <v>محمد صياح</v>
          </cell>
          <cell r="D3431" t="str">
            <v>ملكه</v>
          </cell>
          <cell r="E3431" t="str">
            <v>س1</v>
          </cell>
        </row>
        <row r="3432">
          <cell r="A3432">
            <v>215457</v>
          </cell>
          <cell r="B3432" t="str">
            <v>وسام سلوم</v>
          </cell>
          <cell r="C3432" t="str">
            <v>جهاد</v>
          </cell>
          <cell r="D3432" t="str">
            <v>نسيمه</v>
          </cell>
          <cell r="E3432" t="str">
            <v>س1</v>
          </cell>
        </row>
        <row r="3433">
          <cell r="A3433">
            <v>215458</v>
          </cell>
          <cell r="B3433" t="str">
            <v>وضاح جروس</v>
          </cell>
          <cell r="C3433" t="str">
            <v>غياث</v>
          </cell>
          <cell r="D3433" t="str">
            <v>نزها</v>
          </cell>
          <cell r="E3433" t="str">
            <v>س1</v>
          </cell>
        </row>
        <row r="3434">
          <cell r="A3434">
            <v>215459</v>
          </cell>
          <cell r="B3434" t="str">
            <v>وعد البقاعي</v>
          </cell>
          <cell r="C3434" t="str">
            <v>هيثم</v>
          </cell>
          <cell r="D3434" t="str">
            <v>رجاء</v>
          </cell>
          <cell r="E3434" t="str">
            <v>س2</v>
          </cell>
        </row>
        <row r="3435">
          <cell r="A3435">
            <v>215460</v>
          </cell>
          <cell r="B3435" t="str">
            <v>وعد الحريري</v>
          </cell>
          <cell r="C3435" t="str">
            <v>محمد عدنان</v>
          </cell>
          <cell r="D3435" t="str">
            <v>ناجيه</v>
          </cell>
          <cell r="E3435" t="str">
            <v>س1</v>
          </cell>
        </row>
        <row r="3436">
          <cell r="A3436">
            <v>215461</v>
          </cell>
          <cell r="B3436" t="str">
            <v>وعد المحمود</v>
          </cell>
          <cell r="C3436" t="str">
            <v>محي الدين</v>
          </cell>
          <cell r="D3436" t="str">
            <v>دعد</v>
          </cell>
          <cell r="E3436" t="str">
            <v>س1</v>
          </cell>
        </row>
        <row r="3437">
          <cell r="A3437">
            <v>215462</v>
          </cell>
          <cell r="B3437" t="str">
            <v>وفاء بارودي</v>
          </cell>
          <cell r="C3437" t="str">
            <v>محمد اكرم</v>
          </cell>
          <cell r="D3437" t="str">
            <v>ايمان</v>
          </cell>
          <cell r="E3437" t="str">
            <v>س1</v>
          </cell>
        </row>
        <row r="3438">
          <cell r="A3438">
            <v>215463</v>
          </cell>
          <cell r="B3438" t="str">
            <v>وفاء دلا</v>
          </cell>
          <cell r="C3438" t="str">
            <v>جوزيف</v>
          </cell>
          <cell r="D3438" t="str">
            <v>امل</v>
          </cell>
          <cell r="E3438" t="str">
            <v>س1</v>
          </cell>
        </row>
        <row r="3439">
          <cell r="A3439">
            <v>215464</v>
          </cell>
          <cell r="B3439" t="str">
            <v>ولاء اسماعيل</v>
          </cell>
          <cell r="C3439" t="str">
            <v>حسن</v>
          </cell>
          <cell r="D3439" t="str">
            <v>حياه</v>
          </cell>
          <cell r="E3439" t="str">
            <v>س3</v>
          </cell>
        </row>
        <row r="3440">
          <cell r="A3440">
            <v>215465</v>
          </cell>
          <cell r="B3440" t="str">
            <v>ولاء الحميدي</v>
          </cell>
          <cell r="C3440" t="str">
            <v>حمد</v>
          </cell>
          <cell r="D3440" t="str">
            <v>بسمه</v>
          </cell>
          <cell r="E3440" t="str">
            <v>س1</v>
          </cell>
        </row>
        <row r="3441">
          <cell r="A3441">
            <v>215466</v>
          </cell>
          <cell r="B3441" t="str">
            <v>ولاء الحوري</v>
          </cell>
          <cell r="C3441" t="str">
            <v>محمد شاكر</v>
          </cell>
          <cell r="D3441" t="str">
            <v>رغده</v>
          </cell>
          <cell r="E3441" t="str">
            <v>س2ح</v>
          </cell>
        </row>
        <row r="3442">
          <cell r="A3442">
            <v>215467</v>
          </cell>
          <cell r="B3442" t="str">
            <v>ولاء الملحم</v>
          </cell>
          <cell r="C3442" t="str">
            <v>عدنان</v>
          </cell>
          <cell r="D3442" t="str">
            <v>هنا</v>
          </cell>
          <cell r="E3442" t="str">
            <v>س2</v>
          </cell>
        </row>
        <row r="3443">
          <cell r="A3443">
            <v>215468</v>
          </cell>
          <cell r="B3443" t="str">
            <v>ولاء باكير</v>
          </cell>
          <cell r="C3443" t="str">
            <v>انور</v>
          </cell>
          <cell r="D3443" t="str">
            <v>اميره</v>
          </cell>
          <cell r="E3443" t="str">
            <v>س1</v>
          </cell>
        </row>
        <row r="3444">
          <cell r="A3444">
            <v>215469</v>
          </cell>
          <cell r="B3444" t="str">
            <v>ولاء دياب</v>
          </cell>
          <cell r="C3444" t="str">
            <v>عبدالرزاق</v>
          </cell>
          <cell r="D3444" t="str">
            <v>فضيه</v>
          </cell>
          <cell r="E3444" t="str">
            <v>س3</v>
          </cell>
        </row>
        <row r="3445">
          <cell r="A3445">
            <v>215470</v>
          </cell>
          <cell r="B3445" t="str">
            <v>ولاء زليط</v>
          </cell>
          <cell r="C3445" t="str">
            <v>مالك</v>
          </cell>
          <cell r="D3445" t="str">
            <v>وفاء</v>
          </cell>
          <cell r="E3445" t="str">
            <v>س3</v>
          </cell>
        </row>
        <row r="3446">
          <cell r="A3446">
            <v>215471</v>
          </cell>
          <cell r="B3446" t="str">
            <v>ولاء سالم</v>
          </cell>
          <cell r="C3446" t="str">
            <v>حسين</v>
          </cell>
          <cell r="D3446" t="str">
            <v>نعمات</v>
          </cell>
          <cell r="E3446" t="str">
            <v>س1</v>
          </cell>
        </row>
        <row r="3447">
          <cell r="A3447">
            <v>215472</v>
          </cell>
          <cell r="B3447" t="str">
            <v>ولاء طبنج</v>
          </cell>
          <cell r="C3447" t="str">
            <v>عبدالقادر</v>
          </cell>
          <cell r="D3447" t="str">
            <v>ضحى</v>
          </cell>
          <cell r="E3447" t="str">
            <v>س3</v>
          </cell>
        </row>
        <row r="3448">
          <cell r="A3448">
            <v>215473</v>
          </cell>
          <cell r="B3448" t="str">
            <v>وليد حوريه</v>
          </cell>
          <cell r="C3448" t="str">
            <v>خالد</v>
          </cell>
          <cell r="D3448" t="str">
            <v>مطيعه</v>
          </cell>
          <cell r="E3448" t="str">
            <v>س2</v>
          </cell>
        </row>
        <row r="3449">
          <cell r="A3449">
            <v>215474</v>
          </cell>
          <cell r="B3449" t="str">
            <v>يارا ابوحسين</v>
          </cell>
          <cell r="C3449" t="str">
            <v>غسان</v>
          </cell>
          <cell r="D3449" t="str">
            <v>فاتن</v>
          </cell>
          <cell r="E3449" t="str">
            <v>س2</v>
          </cell>
        </row>
        <row r="3450">
          <cell r="A3450">
            <v>215475</v>
          </cell>
          <cell r="B3450" t="str">
            <v>يارا اسعد</v>
          </cell>
          <cell r="C3450" t="str">
            <v>اكرم</v>
          </cell>
          <cell r="D3450" t="str">
            <v>ميادا</v>
          </cell>
          <cell r="E3450" t="str">
            <v>س1</v>
          </cell>
        </row>
        <row r="3451">
          <cell r="A3451">
            <v>215476</v>
          </cell>
          <cell r="B3451" t="str">
            <v>يارا بالي</v>
          </cell>
          <cell r="C3451" t="str">
            <v>رياض</v>
          </cell>
          <cell r="D3451" t="str">
            <v>انتصار</v>
          </cell>
          <cell r="E3451" t="str">
            <v>س1</v>
          </cell>
        </row>
        <row r="3452">
          <cell r="A3452">
            <v>215477</v>
          </cell>
          <cell r="B3452" t="str">
            <v>يارا درغام</v>
          </cell>
          <cell r="C3452" t="str">
            <v>علي</v>
          </cell>
          <cell r="D3452" t="str">
            <v>يسرى</v>
          </cell>
          <cell r="E3452" t="str">
            <v>س2</v>
          </cell>
        </row>
        <row r="3453">
          <cell r="A3453">
            <v>215478</v>
          </cell>
          <cell r="B3453" t="str">
            <v>يارا رجوب</v>
          </cell>
          <cell r="C3453" t="str">
            <v>ايوب</v>
          </cell>
          <cell r="D3453" t="str">
            <v>سماهر</v>
          </cell>
          <cell r="E3453" t="str">
            <v>س1</v>
          </cell>
        </row>
        <row r="3454">
          <cell r="A3454">
            <v>215479</v>
          </cell>
          <cell r="B3454" t="str">
            <v>يارا زيتونه</v>
          </cell>
          <cell r="C3454" t="str">
            <v>جمال</v>
          </cell>
          <cell r="D3454" t="str">
            <v>ختام</v>
          </cell>
          <cell r="E3454" t="str">
            <v>س1</v>
          </cell>
        </row>
        <row r="3455">
          <cell r="A3455">
            <v>215480</v>
          </cell>
          <cell r="B3455" t="str">
            <v>يارا صالح</v>
          </cell>
          <cell r="C3455" t="str">
            <v>عبدالحسيب</v>
          </cell>
          <cell r="D3455" t="str">
            <v>خوله</v>
          </cell>
          <cell r="E3455" t="str">
            <v>س1</v>
          </cell>
        </row>
        <row r="3456">
          <cell r="A3456">
            <v>215481</v>
          </cell>
          <cell r="B3456" t="str">
            <v>يارا علي</v>
          </cell>
          <cell r="C3456" t="str">
            <v>كمال</v>
          </cell>
          <cell r="D3456" t="str">
            <v>عائده</v>
          </cell>
          <cell r="E3456" t="str">
            <v>س1</v>
          </cell>
        </row>
        <row r="3457">
          <cell r="A3457">
            <v>215482</v>
          </cell>
          <cell r="B3457" t="str">
            <v>يارا عمران</v>
          </cell>
          <cell r="C3457" t="str">
            <v>ميسم</v>
          </cell>
          <cell r="D3457" t="str">
            <v>لينا</v>
          </cell>
          <cell r="E3457" t="str">
            <v>س3</v>
          </cell>
        </row>
        <row r="3458">
          <cell r="A3458">
            <v>215483</v>
          </cell>
          <cell r="B3458" t="str">
            <v>يارا غانم</v>
          </cell>
          <cell r="C3458" t="str">
            <v>علي</v>
          </cell>
          <cell r="D3458" t="str">
            <v>اكتمال</v>
          </cell>
          <cell r="E3458" t="str">
            <v>س1</v>
          </cell>
        </row>
        <row r="3459">
          <cell r="A3459">
            <v>215484</v>
          </cell>
          <cell r="B3459" t="str">
            <v>ياسمين الحلبي</v>
          </cell>
          <cell r="C3459" t="str">
            <v>غسان</v>
          </cell>
          <cell r="D3459" t="str">
            <v>شاميه</v>
          </cell>
          <cell r="E3459" t="str">
            <v>س2</v>
          </cell>
        </row>
        <row r="3460">
          <cell r="A3460">
            <v>215485</v>
          </cell>
          <cell r="B3460" t="str">
            <v>ياسمين عبد الله</v>
          </cell>
          <cell r="C3460" t="str">
            <v>محمد</v>
          </cell>
          <cell r="D3460" t="str">
            <v>صباح</v>
          </cell>
          <cell r="E3460" t="str">
            <v>س3</v>
          </cell>
        </row>
        <row r="3461">
          <cell r="A3461">
            <v>215486</v>
          </cell>
          <cell r="B3461" t="str">
            <v>ياسين ابو خروب</v>
          </cell>
          <cell r="C3461" t="str">
            <v>نضال</v>
          </cell>
          <cell r="D3461" t="str">
            <v>نعمه</v>
          </cell>
          <cell r="E3461" t="str">
            <v>س2</v>
          </cell>
        </row>
        <row r="3462">
          <cell r="A3462">
            <v>215487</v>
          </cell>
          <cell r="B3462" t="str">
            <v>يحيى الدهنه</v>
          </cell>
          <cell r="C3462" t="str">
            <v>معتز</v>
          </cell>
          <cell r="D3462" t="str">
            <v>تهاني</v>
          </cell>
          <cell r="E3462" t="str">
            <v>س2</v>
          </cell>
        </row>
        <row r="3463">
          <cell r="A3463">
            <v>215488</v>
          </cell>
          <cell r="B3463" t="str">
            <v>يزن ابوسمره</v>
          </cell>
          <cell r="C3463" t="str">
            <v>فايز</v>
          </cell>
          <cell r="D3463" t="str">
            <v>منى</v>
          </cell>
          <cell r="E3463" t="str">
            <v>س2</v>
          </cell>
        </row>
        <row r="3464">
          <cell r="A3464">
            <v>215489</v>
          </cell>
          <cell r="B3464" t="str">
            <v>يزن الخطيب</v>
          </cell>
          <cell r="C3464" t="str">
            <v>بشار</v>
          </cell>
          <cell r="D3464" t="str">
            <v>ميساء</v>
          </cell>
          <cell r="E3464" t="str">
            <v>س1</v>
          </cell>
        </row>
        <row r="3465">
          <cell r="A3465">
            <v>215490</v>
          </cell>
          <cell r="B3465" t="str">
            <v>يزن شدود</v>
          </cell>
          <cell r="C3465" t="str">
            <v>احمد</v>
          </cell>
          <cell r="D3465" t="str">
            <v>وفاء</v>
          </cell>
          <cell r="E3465" t="str">
            <v>س1</v>
          </cell>
        </row>
        <row r="3466">
          <cell r="A3466">
            <v>215491</v>
          </cell>
          <cell r="B3466" t="str">
            <v>يزن منصور</v>
          </cell>
          <cell r="C3466" t="str">
            <v>احمد</v>
          </cell>
          <cell r="D3466" t="str">
            <v>سميره</v>
          </cell>
          <cell r="E3466" t="str">
            <v>س2</v>
          </cell>
        </row>
        <row r="3467">
          <cell r="A3467">
            <v>215492</v>
          </cell>
          <cell r="B3467" t="str">
            <v>يسر حموش</v>
          </cell>
          <cell r="C3467" t="str">
            <v>بسام</v>
          </cell>
          <cell r="D3467" t="str">
            <v>سهى</v>
          </cell>
          <cell r="E3467" t="str">
            <v>س3</v>
          </cell>
        </row>
        <row r="3468">
          <cell r="A3468">
            <v>215493</v>
          </cell>
          <cell r="B3468" t="str">
            <v>يسر عبد الله</v>
          </cell>
          <cell r="C3468" t="str">
            <v>رهبان</v>
          </cell>
          <cell r="D3468" t="str">
            <v>فايزه</v>
          </cell>
          <cell r="E3468" t="str">
            <v>س1</v>
          </cell>
        </row>
        <row r="3469">
          <cell r="A3469">
            <v>215494</v>
          </cell>
          <cell r="B3469" t="str">
            <v>يسرى بدوي</v>
          </cell>
          <cell r="C3469" t="str">
            <v>مصطفى</v>
          </cell>
          <cell r="D3469" t="str">
            <v>سهام</v>
          </cell>
          <cell r="E3469" t="str">
            <v>س2</v>
          </cell>
        </row>
        <row r="3470">
          <cell r="A3470">
            <v>215495</v>
          </cell>
          <cell r="B3470" t="str">
            <v>يسرى سلوم</v>
          </cell>
          <cell r="C3470" t="str">
            <v>عدنان</v>
          </cell>
          <cell r="D3470" t="str">
            <v>منى</v>
          </cell>
          <cell r="E3470" t="str">
            <v>س2ح</v>
          </cell>
        </row>
        <row r="3471">
          <cell r="A3471">
            <v>215496</v>
          </cell>
          <cell r="B3471" t="str">
            <v>يقظان الزويد</v>
          </cell>
          <cell r="C3471" t="str">
            <v>صالح</v>
          </cell>
          <cell r="D3471" t="str">
            <v>اميره</v>
          </cell>
          <cell r="E3471" t="str">
            <v>س1</v>
          </cell>
        </row>
        <row r="3472">
          <cell r="A3472">
            <v>215497</v>
          </cell>
          <cell r="B3472" t="str">
            <v>يمن الكانف</v>
          </cell>
          <cell r="C3472" t="str">
            <v>علي</v>
          </cell>
          <cell r="D3472" t="str">
            <v>نجاح</v>
          </cell>
          <cell r="E3472" t="str">
            <v>س1</v>
          </cell>
        </row>
        <row r="3473">
          <cell r="A3473">
            <v>215498</v>
          </cell>
          <cell r="B3473" t="str">
            <v>يوسف يحي</v>
          </cell>
          <cell r="C3473" t="str">
            <v>عبد المجيد</v>
          </cell>
          <cell r="D3473" t="str">
            <v>محاسن</v>
          </cell>
          <cell r="E3473" t="str">
            <v>س1</v>
          </cell>
        </row>
        <row r="3474">
          <cell r="A3474">
            <v>215499</v>
          </cell>
          <cell r="B3474" t="str">
            <v>يولا سرحيل</v>
          </cell>
          <cell r="C3474" t="str">
            <v>زاهي</v>
          </cell>
          <cell r="D3474" t="str">
            <v>سميره</v>
          </cell>
          <cell r="E3474" t="str">
            <v>س3</v>
          </cell>
        </row>
        <row r="3475">
          <cell r="A3475">
            <v>215500</v>
          </cell>
          <cell r="B3475" t="str">
            <v>يولا سلوم</v>
          </cell>
          <cell r="C3475" t="str">
            <v>عيسى</v>
          </cell>
          <cell r="D3475" t="str">
            <v>ماريه</v>
          </cell>
          <cell r="E3475" t="str">
            <v>س2</v>
          </cell>
        </row>
        <row r="3476">
          <cell r="A3476">
            <v>215501</v>
          </cell>
          <cell r="B3476" t="str">
            <v>بسمه موسى</v>
          </cell>
          <cell r="C3476" t="str">
            <v>موسى</v>
          </cell>
          <cell r="D3476" t="str">
            <v>امينه</v>
          </cell>
          <cell r="E3476" t="str">
            <v>س1</v>
          </cell>
        </row>
        <row r="3477">
          <cell r="A3477">
            <v>215502</v>
          </cell>
          <cell r="B3477" t="str">
            <v>ديما جريشه</v>
          </cell>
          <cell r="C3477" t="str">
            <v>علي</v>
          </cell>
          <cell r="D3477" t="str">
            <v>فتاه</v>
          </cell>
          <cell r="E3477" t="str">
            <v>س1</v>
          </cell>
        </row>
        <row r="3478">
          <cell r="A3478">
            <v>215503</v>
          </cell>
          <cell r="B3478" t="str">
            <v>زينه بعاج</v>
          </cell>
          <cell r="C3478" t="str">
            <v>حسن</v>
          </cell>
          <cell r="D3478" t="str">
            <v>رنده</v>
          </cell>
          <cell r="E3478" t="str">
            <v>س1</v>
          </cell>
        </row>
        <row r="3479">
          <cell r="A3479">
            <v>215504</v>
          </cell>
          <cell r="B3479" t="str">
            <v>مريم زهرا</v>
          </cell>
          <cell r="C3479" t="str">
            <v>ياسين</v>
          </cell>
          <cell r="D3479" t="str">
            <v>سوسن</v>
          </cell>
          <cell r="E3479" t="str">
            <v>س2</v>
          </cell>
        </row>
        <row r="3480">
          <cell r="A3480">
            <v>215506</v>
          </cell>
          <cell r="B3480" t="str">
            <v>روان الحاج موسى</v>
          </cell>
          <cell r="C3480" t="str">
            <v>زكريا</v>
          </cell>
          <cell r="D3480" t="str">
            <v>غاده</v>
          </cell>
          <cell r="E3480" t="str">
            <v>س1</v>
          </cell>
        </row>
        <row r="3481">
          <cell r="A3481">
            <v>215507</v>
          </cell>
          <cell r="B3481" t="str">
            <v>محمود الحميده</v>
          </cell>
          <cell r="C3481" t="str">
            <v>ياسين</v>
          </cell>
          <cell r="D3481" t="str">
            <v>رقيه</v>
          </cell>
          <cell r="E3481" t="str">
            <v>س1</v>
          </cell>
        </row>
        <row r="3482">
          <cell r="A3482">
            <v>215508</v>
          </cell>
          <cell r="B3482" t="str">
            <v>نورس الحسين</v>
          </cell>
          <cell r="C3482" t="str">
            <v>فرج</v>
          </cell>
          <cell r="D3482" t="str">
            <v>دلال</v>
          </cell>
          <cell r="E3482" t="str">
            <v>س1</v>
          </cell>
        </row>
        <row r="3483">
          <cell r="A3483">
            <v>215509</v>
          </cell>
          <cell r="B3483" t="str">
            <v>فادي بكرو</v>
          </cell>
          <cell r="C3483" t="str">
            <v>محمد</v>
          </cell>
          <cell r="D3483" t="str">
            <v>اكتمال</v>
          </cell>
          <cell r="E3483" t="str">
            <v>س1</v>
          </cell>
        </row>
        <row r="3484">
          <cell r="A3484">
            <v>215510</v>
          </cell>
          <cell r="B3484" t="str">
            <v>ساره سويد</v>
          </cell>
          <cell r="C3484" t="str">
            <v>محمد اياد</v>
          </cell>
          <cell r="D3484" t="str">
            <v>ريم</v>
          </cell>
          <cell r="E3484" t="str">
            <v>س3ح</v>
          </cell>
        </row>
        <row r="3485">
          <cell r="A3485">
            <v>215511</v>
          </cell>
          <cell r="B3485" t="str">
            <v>مرام عشماوي</v>
          </cell>
          <cell r="C3485" t="str">
            <v>جمال</v>
          </cell>
          <cell r="D3485" t="str">
            <v>احلام</v>
          </cell>
          <cell r="E3485" t="str">
            <v>س1</v>
          </cell>
        </row>
        <row r="3486">
          <cell r="A3486">
            <v>215512</v>
          </cell>
          <cell r="B3486" t="str">
            <v>وائل سلمى</v>
          </cell>
          <cell r="C3486" t="str">
            <v>جمعه</v>
          </cell>
          <cell r="D3486" t="str">
            <v>اميره</v>
          </cell>
          <cell r="E3486" t="str">
            <v>س2</v>
          </cell>
        </row>
        <row r="3487">
          <cell r="A3487">
            <v>215513</v>
          </cell>
          <cell r="B3487" t="str">
            <v>محمد علي المحمد</v>
          </cell>
          <cell r="C3487" t="str">
            <v>مهيدي</v>
          </cell>
          <cell r="D3487" t="str">
            <v>سعيده</v>
          </cell>
          <cell r="E3487" t="str">
            <v>س1</v>
          </cell>
        </row>
        <row r="3488">
          <cell r="A3488">
            <v>215514</v>
          </cell>
          <cell r="B3488" t="str">
            <v>دنيا حلاق</v>
          </cell>
          <cell r="C3488" t="str">
            <v>جمال</v>
          </cell>
          <cell r="D3488" t="str">
            <v>سلوى</v>
          </cell>
          <cell r="E3488" t="str">
            <v>س1</v>
          </cell>
        </row>
        <row r="3489">
          <cell r="A3489">
            <v>215515</v>
          </cell>
          <cell r="B3489" t="str">
            <v>ناريمان خضور</v>
          </cell>
          <cell r="C3489" t="str">
            <v>محمد</v>
          </cell>
          <cell r="D3489" t="str">
            <v>حسنا</v>
          </cell>
          <cell r="E3489" t="str">
            <v>س1</v>
          </cell>
        </row>
        <row r="3490">
          <cell r="A3490">
            <v>215516</v>
          </cell>
          <cell r="B3490" t="str">
            <v>اماني راجحه</v>
          </cell>
          <cell r="C3490" t="str">
            <v>محمد جمال</v>
          </cell>
          <cell r="D3490" t="str">
            <v>عائده</v>
          </cell>
          <cell r="E3490" t="str">
            <v>س1</v>
          </cell>
        </row>
        <row r="3491">
          <cell r="A3491">
            <v>215517</v>
          </cell>
          <cell r="B3491" t="str">
            <v>فادي سليم</v>
          </cell>
          <cell r="C3491" t="str">
            <v>فوزي</v>
          </cell>
          <cell r="D3491" t="str">
            <v>ابتهاج</v>
          </cell>
          <cell r="E3491" t="str">
            <v>س2</v>
          </cell>
        </row>
        <row r="3492">
          <cell r="A3492">
            <v>215518</v>
          </cell>
          <cell r="B3492" t="str">
            <v>نائل شرف الدين</v>
          </cell>
          <cell r="C3492" t="str">
            <v>جهاد</v>
          </cell>
          <cell r="D3492" t="str">
            <v>حياه</v>
          </cell>
          <cell r="E3492" t="str">
            <v>س3</v>
          </cell>
        </row>
        <row r="3493">
          <cell r="A3493">
            <v>215519</v>
          </cell>
          <cell r="B3493" t="str">
            <v>وائل الفاعور</v>
          </cell>
          <cell r="C3493" t="str">
            <v>احمد</v>
          </cell>
          <cell r="D3493" t="str">
            <v>فهميه</v>
          </cell>
          <cell r="E3493" t="str">
            <v>س1</v>
          </cell>
        </row>
        <row r="3494">
          <cell r="A3494">
            <v>215521</v>
          </cell>
          <cell r="B3494" t="str">
            <v>ابتسام حسن</v>
          </cell>
          <cell r="C3494" t="str">
            <v>محمد</v>
          </cell>
          <cell r="D3494" t="str">
            <v>عائشة</v>
          </cell>
          <cell r="E3494" t="str">
            <v>س1</v>
          </cell>
        </row>
        <row r="3495">
          <cell r="A3495">
            <v>215522</v>
          </cell>
          <cell r="B3495" t="str">
            <v>ابراهيم الحوامده</v>
          </cell>
          <cell r="C3495" t="str">
            <v>محمد</v>
          </cell>
          <cell r="D3495" t="str">
            <v>مريم</v>
          </cell>
          <cell r="E3495" t="str">
            <v>س2</v>
          </cell>
        </row>
        <row r="3496">
          <cell r="A3496">
            <v>215523</v>
          </cell>
          <cell r="B3496" t="str">
            <v>ابراهيم الدرويش</v>
          </cell>
          <cell r="C3496" t="str">
            <v>موسى</v>
          </cell>
          <cell r="D3496" t="str">
            <v>رشيده</v>
          </cell>
          <cell r="E3496" t="str">
            <v>س1</v>
          </cell>
        </row>
        <row r="3497">
          <cell r="A3497">
            <v>215524</v>
          </cell>
          <cell r="B3497" t="str">
            <v>احلام جمعه</v>
          </cell>
          <cell r="C3497" t="str">
            <v>احمد</v>
          </cell>
          <cell r="D3497" t="str">
            <v xml:space="preserve">زينب </v>
          </cell>
          <cell r="E3497" t="str">
            <v>س1</v>
          </cell>
        </row>
        <row r="3498">
          <cell r="A3498">
            <v>215525</v>
          </cell>
          <cell r="B3498" t="str">
            <v>احلام قاسم</v>
          </cell>
          <cell r="C3498" t="str">
            <v>محسن</v>
          </cell>
          <cell r="D3498" t="str">
            <v>غفران</v>
          </cell>
          <cell r="E3498" t="str">
            <v>س1</v>
          </cell>
        </row>
        <row r="3499">
          <cell r="A3499">
            <v>215526</v>
          </cell>
          <cell r="B3499" t="str">
            <v>احمد الجمل</v>
          </cell>
          <cell r="C3499" t="str">
            <v>جهاد</v>
          </cell>
          <cell r="D3499" t="str">
            <v>زينات</v>
          </cell>
          <cell r="E3499" t="str">
            <v>س1</v>
          </cell>
        </row>
        <row r="3500">
          <cell r="A3500">
            <v>215527</v>
          </cell>
          <cell r="B3500" t="str">
            <v>احمد الحاجي</v>
          </cell>
          <cell r="C3500" t="str">
            <v>ذيب</v>
          </cell>
          <cell r="D3500" t="str">
            <v>هيله</v>
          </cell>
          <cell r="E3500" t="str">
            <v>س1</v>
          </cell>
        </row>
        <row r="3501">
          <cell r="A3501">
            <v>215528</v>
          </cell>
          <cell r="B3501" t="str">
            <v>احمد السيد احمد</v>
          </cell>
          <cell r="C3501" t="str">
            <v>محمد</v>
          </cell>
          <cell r="D3501" t="str">
            <v>رشيده</v>
          </cell>
          <cell r="E3501" t="str">
            <v>س1</v>
          </cell>
        </row>
        <row r="3502">
          <cell r="A3502">
            <v>215529</v>
          </cell>
          <cell r="B3502" t="str">
            <v>احمد حسين</v>
          </cell>
          <cell r="C3502" t="str">
            <v>محمد</v>
          </cell>
          <cell r="D3502" t="str">
            <v>منى</v>
          </cell>
          <cell r="E3502" t="str">
            <v>س1</v>
          </cell>
        </row>
        <row r="3503">
          <cell r="A3503">
            <v>215530</v>
          </cell>
          <cell r="B3503" t="str">
            <v>احمد خلوف</v>
          </cell>
          <cell r="C3503" t="str">
            <v>بديع</v>
          </cell>
          <cell r="D3503" t="str">
            <v>اكتمال</v>
          </cell>
          <cell r="E3503" t="str">
            <v>س1</v>
          </cell>
        </row>
        <row r="3504">
          <cell r="A3504">
            <v>215531</v>
          </cell>
          <cell r="B3504" t="str">
            <v>احمد زكريا شيخ محمد نور</v>
          </cell>
          <cell r="C3504" t="str">
            <v xml:space="preserve">علي نور </v>
          </cell>
          <cell r="D3504" t="str">
            <v xml:space="preserve">ضحى </v>
          </cell>
          <cell r="E3504" t="str">
            <v>س1</v>
          </cell>
        </row>
        <row r="3505">
          <cell r="A3505">
            <v>215532</v>
          </cell>
          <cell r="B3505" t="str">
            <v>احمد سكاف</v>
          </cell>
          <cell r="C3505" t="str">
            <v>ايمن</v>
          </cell>
          <cell r="D3505" t="str">
            <v xml:space="preserve">اديبه </v>
          </cell>
          <cell r="E3505" t="str">
            <v>س2</v>
          </cell>
        </row>
        <row r="3506">
          <cell r="A3506">
            <v>215533</v>
          </cell>
          <cell r="B3506" t="str">
            <v>احمد عبد الرزاق</v>
          </cell>
          <cell r="C3506" t="str">
            <v>محمد</v>
          </cell>
          <cell r="D3506" t="str">
            <v>خوله</v>
          </cell>
          <cell r="E3506" t="str">
            <v>س1</v>
          </cell>
        </row>
        <row r="3507">
          <cell r="A3507">
            <v>215534</v>
          </cell>
          <cell r="B3507" t="str">
            <v>احمد عبد الله</v>
          </cell>
          <cell r="C3507" t="str">
            <v>اسماعيل</v>
          </cell>
          <cell r="D3507" t="str">
            <v>انصاف</v>
          </cell>
          <cell r="E3507" t="str">
            <v>س1</v>
          </cell>
        </row>
        <row r="3508">
          <cell r="A3508">
            <v>215535</v>
          </cell>
          <cell r="B3508" t="str">
            <v>احمد عبد المولى</v>
          </cell>
          <cell r="C3508" t="str">
            <v xml:space="preserve">محمد سعيد </v>
          </cell>
          <cell r="D3508" t="str">
            <v xml:space="preserve">اميمه </v>
          </cell>
          <cell r="E3508" t="str">
            <v>س1</v>
          </cell>
        </row>
        <row r="3509">
          <cell r="A3509">
            <v>215536</v>
          </cell>
          <cell r="B3509" t="str">
            <v>احمد عليان</v>
          </cell>
          <cell r="C3509" t="str">
            <v>جمعة</v>
          </cell>
          <cell r="D3509" t="str">
            <v>صفاء</v>
          </cell>
          <cell r="E3509" t="str">
            <v>س1</v>
          </cell>
        </row>
        <row r="3510">
          <cell r="A3510">
            <v>215537</v>
          </cell>
          <cell r="B3510" t="str">
            <v>احمد عوده</v>
          </cell>
          <cell r="C3510" t="str">
            <v>حسن</v>
          </cell>
          <cell r="D3510" t="str">
            <v>هيفاء</v>
          </cell>
          <cell r="E3510" t="str">
            <v>س1</v>
          </cell>
        </row>
        <row r="3511">
          <cell r="A3511">
            <v>215538</v>
          </cell>
          <cell r="B3511" t="str">
            <v>احمد نور عليو</v>
          </cell>
          <cell r="C3511" t="str">
            <v>علي</v>
          </cell>
          <cell r="D3511" t="str">
            <v>غالية</v>
          </cell>
          <cell r="E3511" t="str">
            <v>س2ح</v>
          </cell>
        </row>
        <row r="3512">
          <cell r="A3512">
            <v>215539</v>
          </cell>
          <cell r="B3512" t="str">
            <v>ادهم الاسماعيل</v>
          </cell>
          <cell r="C3512" t="str">
            <v>محمود</v>
          </cell>
          <cell r="D3512" t="str">
            <v>خديجه</v>
          </cell>
          <cell r="E3512" t="str">
            <v>س1</v>
          </cell>
        </row>
        <row r="3513">
          <cell r="A3513">
            <v>215540</v>
          </cell>
          <cell r="B3513" t="str">
            <v>ادهم النجم زين الدين</v>
          </cell>
          <cell r="C3513" t="str">
            <v>رضوان</v>
          </cell>
          <cell r="D3513" t="str">
            <v>الهام</v>
          </cell>
          <cell r="E3513" t="str">
            <v>س2</v>
          </cell>
        </row>
        <row r="3514">
          <cell r="A3514">
            <v>215541</v>
          </cell>
          <cell r="B3514" t="str">
            <v>ارجوان المسالمه</v>
          </cell>
          <cell r="C3514" t="str">
            <v>فريد</v>
          </cell>
          <cell r="D3514" t="str">
            <v>هدى</v>
          </cell>
          <cell r="E3514" t="str">
            <v>س1</v>
          </cell>
        </row>
        <row r="3515">
          <cell r="A3515">
            <v>215542</v>
          </cell>
          <cell r="B3515" t="str">
            <v>اريج حرفوش</v>
          </cell>
          <cell r="C3515" t="str">
            <v>محمد</v>
          </cell>
          <cell r="D3515" t="str">
            <v>جهينه</v>
          </cell>
          <cell r="E3515" t="str">
            <v>س2</v>
          </cell>
        </row>
        <row r="3516">
          <cell r="A3516">
            <v>215543</v>
          </cell>
          <cell r="B3516" t="str">
            <v>اسامه الطحان</v>
          </cell>
          <cell r="C3516" t="str">
            <v>محمد</v>
          </cell>
          <cell r="D3516" t="str">
            <v>سمر</v>
          </cell>
          <cell r="E3516" t="str">
            <v>س2</v>
          </cell>
        </row>
        <row r="3517">
          <cell r="A3517">
            <v>215544</v>
          </cell>
          <cell r="B3517" t="str">
            <v>اسراء الشاهر</v>
          </cell>
          <cell r="C3517" t="str">
            <v>ابراهيم</v>
          </cell>
          <cell r="D3517" t="str">
            <v>حنان</v>
          </cell>
          <cell r="E3517" t="str">
            <v>س2</v>
          </cell>
        </row>
        <row r="3518">
          <cell r="A3518">
            <v>215545</v>
          </cell>
          <cell r="B3518" t="str">
            <v>اسراء شريف طه</v>
          </cell>
          <cell r="C3518" t="str">
            <v>محمد سعيد</v>
          </cell>
          <cell r="D3518" t="str">
            <v>هدى</v>
          </cell>
          <cell r="E3518" t="str">
            <v>س2</v>
          </cell>
        </row>
        <row r="3519">
          <cell r="A3519">
            <v>215546</v>
          </cell>
          <cell r="B3519" t="str">
            <v>اسماء الشاهر</v>
          </cell>
          <cell r="C3519" t="str">
            <v>ابراهيم</v>
          </cell>
          <cell r="D3519" t="str">
            <v>حنان</v>
          </cell>
          <cell r="E3519" t="str">
            <v>س1</v>
          </cell>
        </row>
        <row r="3520">
          <cell r="A3520">
            <v>215547</v>
          </cell>
          <cell r="B3520" t="str">
            <v>اسماء عرجاوي</v>
          </cell>
          <cell r="C3520" t="str">
            <v>هايل</v>
          </cell>
          <cell r="D3520" t="str">
            <v>فايزة</v>
          </cell>
          <cell r="E3520" t="str">
            <v>س1</v>
          </cell>
        </row>
        <row r="3521">
          <cell r="A3521">
            <v>215548</v>
          </cell>
          <cell r="B3521" t="str">
            <v>اسماء كنج</v>
          </cell>
          <cell r="C3521" t="str">
            <v xml:space="preserve">طريف </v>
          </cell>
          <cell r="D3521" t="str">
            <v>خلود</v>
          </cell>
          <cell r="E3521" t="str">
            <v>س1</v>
          </cell>
        </row>
        <row r="3522">
          <cell r="A3522">
            <v>215549</v>
          </cell>
          <cell r="B3522" t="str">
            <v>اسماعيل العبيد</v>
          </cell>
          <cell r="C3522" t="str">
            <v>ابراهيم</v>
          </cell>
          <cell r="D3522" t="str">
            <v xml:space="preserve">عمشة </v>
          </cell>
          <cell r="E3522" t="str">
            <v>س1</v>
          </cell>
        </row>
        <row r="3523">
          <cell r="A3523">
            <v>215550</v>
          </cell>
          <cell r="B3523" t="str">
            <v>اسيمه دهمة</v>
          </cell>
          <cell r="C3523" t="str">
            <v>غسان</v>
          </cell>
          <cell r="D3523" t="str">
            <v>رانيا</v>
          </cell>
          <cell r="E3523" t="str">
            <v>س1</v>
          </cell>
        </row>
        <row r="3524">
          <cell r="A3524">
            <v>215551</v>
          </cell>
          <cell r="B3524" t="str">
            <v>اشرف ابو راشد</v>
          </cell>
          <cell r="C3524" t="str">
            <v xml:space="preserve">محمد </v>
          </cell>
          <cell r="D3524" t="str">
            <v>بسمة</v>
          </cell>
          <cell r="E3524" t="str">
            <v>س1</v>
          </cell>
        </row>
        <row r="3525">
          <cell r="A3525">
            <v>215552</v>
          </cell>
          <cell r="B3525" t="str">
            <v>اشرف العقله</v>
          </cell>
          <cell r="C3525" t="str">
            <v xml:space="preserve">عصام </v>
          </cell>
          <cell r="D3525" t="str">
            <v xml:space="preserve">فطيم </v>
          </cell>
          <cell r="E3525" t="str">
            <v>س1</v>
          </cell>
        </row>
        <row r="3526">
          <cell r="A3526">
            <v>215553</v>
          </cell>
          <cell r="B3526" t="str">
            <v>اعتدال القطان</v>
          </cell>
          <cell r="C3526" t="str">
            <v>محمد</v>
          </cell>
          <cell r="D3526" t="str">
            <v>ورده</v>
          </cell>
          <cell r="E3526" t="str">
            <v>س2</v>
          </cell>
        </row>
        <row r="3527">
          <cell r="A3527">
            <v>215554</v>
          </cell>
          <cell r="B3527" t="str">
            <v>الاء الجاسم</v>
          </cell>
          <cell r="C3527" t="str">
            <v xml:space="preserve">علي </v>
          </cell>
          <cell r="D3527" t="str">
            <v>زهره</v>
          </cell>
          <cell r="E3527" t="str">
            <v>س2ح</v>
          </cell>
        </row>
        <row r="3528">
          <cell r="A3528">
            <v>215555</v>
          </cell>
          <cell r="B3528" t="str">
            <v>الاء الخطيب</v>
          </cell>
          <cell r="C3528" t="str">
            <v>عصام</v>
          </cell>
          <cell r="D3528" t="str">
            <v>منى</v>
          </cell>
          <cell r="E3528" t="str">
            <v>س1</v>
          </cell>
        </row>
        <row r="3529">
          <cell r="A3529">
            <v>215556</v>
          </cell>
          <cell r="B3529" t="str">
            <v>الاء المحمد</v>
          </cell>
          <cell r="C3529" t="str">
            <v>محمد</v>
          </cell>
          <cell r="D3529" t="str">
            <v>ايمان</v>
          </cell>
          <cell r="E3529" t="str">
            <v>س2</v>
          </cell>
        </row>
        <row r="3530">
          <cell r="A3530">
            <v>215557</v>
          </cell>
          <cell r="B3530" t="str">
            <v>الغدير عبد الله</v>
          </cell>
          <cell r="C3530" t="str">
            <v>المهند</v>
          </cell>
          <cell r="D3530" t="str">
            <v>هيام</v>
          </cell>
          <cell r="E3530" t="str">
            <v>س1</v>
          </cell>
        </row>
        <row r="3531">
          <cell r="A3531">
            <v>215558</v>
          </cell>
          <cell r="B3531" t="str">
            <v>المهدي العياش</v>
          </cell>
          <cell r="C3531" t="str">
            <v>محمد</v>
          </cell>
          <cell r="D3531" t="str">
            <v>سميه</v>
          </cell>
          <cell r="E3531" t="str">
            <v>س1</v>
          </cell>
        </row>
        <row r="3532">
          <cell r="A3532">
            <v>215559</v>
          </cell>
          <cell r="B3532" t="str">
            <v>اليسار بدور</v>
          </cell>
          <cell r="C3532" t="str">
            <v>طلال</v>
          </cell>
          <cell r="D3532" t="str">
            <v>ربى</v>
          </cell>
          <cell r="E3532" t="str">
            <v>س2</v>
          </cell>
        </row>
        <row r="3533">
          <cell r="A3533">
            <v>215560</v>
          </cell>
          <cell r="B3533" t="str">
            <v>اليسار خضره</v>
          </cell>
          <cell r="C3533" t="str">
            <v>ظافر</v>
          </cell>
          <cell r="D3533" t="str">
            <v>بثينه</v>
          </cell>
          <cell r="E3533" t="str">
            <v>س2</v>
          </cell>
        </row>
        <row r="3534">
          <cell r="A3534">
            <v>215561</v>
          </cell>
          <cell r="B3534" t="str">
            <v>اماره ابو حجيله</v>
          </cell>
          <cell r="C3534" t="str">
            <v>وائل</v>
          </cell>
          <cell r="D3534" t="str">
            <v>نها</v>
          </cell>
          <cell r="E3534" t="str">
            <v>س1</v>
          </cell>
        </row>
        <row r="3535">
          <cell r="A3535">
            <v>215562</v>
          </cell>
          <cell r="B3535" t="str">
            <v>اماني شحادة</v>
          </cell>
          <cell r="C3535" t="str">
            <v>حاتم</v>
          </cell>
          <cell r="D3535" t="str">
            <v>انتصار</v>
          </cell>
          <cell r="E3535" t="str">
            <v>س2ح</v>
          </cell>
        </row>
        <row r="3536">
          <cell r="A3536">
            <v>215563</v>
          </cell>
          <cell r="B3536" t="str">
            <v>اماني فروج</v>
          </cell>
          <cell r="C3536" t="str">
            <v>مروان</v>
          </cell>
          <cell r="D3536" t="str">
            <v>كميلا</v>
          </cell>
          <cell r="E3536" t="str">
            <v>س1</v>
          </cell>
        </row>
        <row r="3537">
          <cell r="A3537">
            <v>215564</v>
          </cell>
          <cell r="B3537" t="str">
            <v>اماني فريسان</v>
          </cell>
          <cell r="C3537" t="str">
            <v>يحيى</v>
          </cell>
          <cell r="D3537" t="str">
            <v>فاطمة</v>
          </cell>
          <cell r="E3537" t="str">
            <v>س1</v>
          </cell>
        </row>
        <row r="3538">
          <cell r="A3538">
            <v>215565</v>
          </cell>
          <cell r="B3538" t="str">
            <v>امل المحمد</v>
          </cell>
          <cell r="C3538" t="str">
            <v>احمد</v>
          </cell>
          <cell r="D3538" t="str">
            <v>هيام</v>
          </cell>
          <cell r="E3538" t="str">
            <v>س1</v>
          </cell>
        </row>
        <row r="3539">
          <cell r="A3539">
            <v>215566</v>
          </cell>
          <cell r="B3539" t="str">
            <v>امير البقاعي</v>
          </cell>
          <cell r="C3539" t="str">
            <v>زهير</v>
          </cell>
          <cell r="D3539" t="str">
            <v>هناء</v>
          </cell>
          <cell r="E3539" t="str">
            <v>س1</v>
          </cell>
        </row>
        <row r="3540">
          <cell r="A3540">
            <v>215567</v>
          </cell>
          <cell r="B3540" t="str">
            <v>اميره خصروف</v>
          </cell>
          <cell r="C3540" t="str">
            <v>جمال</v>
          </cell>
          <cell r="D3540" t="str">
            <v>سكينه</v>
          </cell>
          <cell r="E3540" t="str">
            <v>س1</v>
          </cell>
        </row>
        <row r="3541">
          <cell r="A3541">
            <v>215568</v>
          </cell>
          <cell r="B3541" t="str">
            <v>اميليا الدكاك</v>
          </cell>
          <cell r="C3541" t="str">
            <v>أبو الخير</v>
          </cell>
          <cell r="D3541" t="str">
            <v>جمانا</v>
          </cell>
          <cell r="E3541" t="str">
            <v>س1</v>
          </cell>
        </row>
        <row r="3542">
          <cell r="A3542">
            <v>215569</v>
          </cell>
          <cell r="B3542" t="str">
            <v>اناغيم الشاعر</v>
          </cell>
          <cell r="C3542" t="str">
            <v>معروف</v>
          </cell>
          <cell r="D3542" t="str">
            <v>سمعه</v>
          </cell>
          <cell r="E3542" t="str">
            <v>س2</v>
          </cell>
        </row>
        <row r="3543">
          <cell r="A3543">
            <v>215570</v>
          </cell>
          <cell r="B3543" t="str">
            <v>انتصار الحلواني</v>
          </cell>
          <cell r="C3543" t="str">
            <v>محمد سالم</v>
          </cell>
          <cell r="D3543" t="str">
            <v>هنادي</v>
          </cell>
          <cell r="E3543" t="str">
            <v>س2</v>
          </cell>
        </row>
        <row r="3544">
          <cell r="A3544">
            <v>215571</v>
          </cell>
          <cell r="B3544" t="str">
            <v>انس عرقسوسي</v>
          </cell>
          <cell r="C3544" t="str">
            <v>ماهر</v>
          </cell>
          <cell r="D3544" t="str">
            <v>مرفت</v>
          </cell>
          <cell r="E3544" t="str">
            <v>س2ح</v>
          </cell>
        </row>
        <row r="3545">
          <cell r="A3545">
            <v>215572</v>
          </cell>
          <cell r="B3545" t="str">
            <v>انسام علوش</v>
          </cell>
          <cell r="C3545" t="str">
            <v>عاطف</v>
          </cell>
          <cell r="D3545" t="str">
            <v>سحر</v>
          </cell>
          <cell r="E3545" t="str">
            <v>س2</v>
          </cell>
        </row>
        <row r="3546">
          <cell r="A3546">
            <v>215573</v>
          </cell>
          <cell r="B3546" t="str">
            <v>اني مانويان</v>
          </cell>
          <cell r="C3546" t="str">
            <v>غسان</v>
          </cell>
          <cell r="D3546" t="str">
            <v>فاديا</v>
          </cell>
          <cell r="E3546" t="str">
            <v>س2ح</v>
          </cell>
        </row>
        <row r="3547">
          <cell r="A3547">
            <v>215574</v>
          </cell>
          <cell r="B3547" t="str">
            <v>ايثار ابراهيم</v>
          </cell>
          <cell r="C3547" t="str">
            <v>محمد</v>
          </cell>
          <cell r="D3547" t="str">
            <v>اميمه</v>
          </cell>
          <cell r="E3547" t="str">
            <v>س2ح</v>
          </cell>
        </row>
        <row r="3548">
          <cell r="A3548">
            <v>215575</v>
          </cell>
          <cell r="B3548" t="str">
            <v>ايفان دباس</v>
          </cell>
          <cell r="C3548" t="str">
            <v>احمد</v>
          </cell>
          <cell r="D3548" t="str">
            <v>كوثر</v>
          </cell>
          <cell r="E3548" t="str">
            <v>س1</v>
          </cell>
        </row>
        <row r="3549">
          <cell r="A3549">
            <v>215576</v>
          </cell>
          <cell r="B3549" t="str">
            <v>ايلي الشيخ</v>
          </cell>
          <cell r="C3549" t="str">
            <v>مازن</v>
          </cell>
          <cell r="D3549" t="str">
            <v>الهام</v>
          </cell>
          <cell r="E3549" t="str">
            <v>س1</v>
          </cell>
        </row>
        <row r="3550">
          <cell r="A3550">
            <v>215577</v>
          </cell>
          <cell r="B3550" t="str">
            <v>ايمان خضور</v>
          </cell>
          <cell r="C3550" t="str">
            <v>بسام</v>
          </cell>
          <cell r="D3550" t="str">
            <v>ابتسام</v>
          </cell>
          <cell r="E3550" t="str">
            <v>س1</v>
          </cell>
        </row>
        <row r="3551">
          <cell r="A3551">
            <v>215578</v>
          </cell>
          <cell r="B3551" t="str">
            <v>ايناس الأحمر</v>
          </cell>
          <cell r="C3551" t="str">
            <v>عبد الله</v>
          </cell>
          <cell r="D3551" t="str">
            <v>عنايه</v>
          </cell>
          <cell r="E3551" t="str">
            <v>س1</v>
          </cell>
        </row>
        <row r="3552">
          <cell r="A3552">
            <v>215579</v>
          </cell>
          <cell r="B3552" t="str">
            <v>ايهم تريسي</v>
          </cell>
          <cell r="C3552" t="str">
            <v>محمد</v>
          </cell>
          <cell r="D3552" t="str">
            <v>سهير</v>
          </cell>
          <cell r="E3552" t="str">
            <v>س1</v>
          </cell>
        </row>
        <row r="3553">
          <cell r="A3553">
            <v>215580</v>
          </cell>
          <cell r="B3553" t="str">
            <v>ايهم رقيه</v>
          </cell>
          <cell r="C3553" t="str">
            <v xml:space="preserve">سمير </v>
          </cell>
          <cell r="D3553" t="str">
            <v>ليلى</v>
          </cell>
          <cell r="E3553" t="str">
            <v>س1</v>
          </cell>
        </row>
        <row r="3554">
          <cell r="A3554">
            <v>215581</v>
          </cell>
          <cell r="B3554" t="str">
            <v>ايمان نوري</v>
          </cell>
          <cell r="C3554" t="str">
            <v>حكمت</v>
          </cell>
          <cell r="D3554" t="str">
            <v>غصون</v>
          </cell>
          <cell r="E3554" t="str">
            <v>س1</v>
          </cell>
        </row>
        <row r="3555">
          <cell r="A3555">
            <v>215582</v>
          </cell>
          <cell r="B3555" t="str">
            <v>احمد الحريري</v>
          </cell>
          <cell r="C3555" t="str">
            <v>فاروق</v>
          </cell>
          <cell r="D3555" t="str">
            <v>بثينه</v>
          </cell>
          <cell r="E3555" t="str">
            <v>س1</v>
          </cell>
        </row>
        <row r="3556">
          <cell r="A3556">
            <v>215583</v>
          </cell>
          <cell r="B3556" t="str">
            <v>احمد القادري</v>
          </cell>
          <cell r="C3556" t="str">
            <v>عبده</v>
          </cell>
          <cell r="D3556" t="str">
            <v>جهان</v>
          </cell>
          <cell r="E3556" t="str">
            <v>س1</v>
          </cell>
        </row>
        <row r="3557">
          <cell r="A3557">
            <v>215584</v>
          </cell>
          <cell r="B3557" t="str">
            <v>احمد ربيع</v>
          </cell>
          <cell r="C3557" t="str">
            <v>سلمان</v>
          </cell>
          <cell r="D3557" t="str">
            <v>منى</v>
          </cell>
          <cell r="E3557" t="str">
            <v>س1</v>
          </cell>
        </row>
        <row r="3558">
          <cell r="A3558">
            <v>215585</v>
          </cell>
          <cell r="B3558" t="str">
            <v>اديل حسين</v>
          </cell>
          <cell r="C3558" t="str">
            <v>ابراهيم</v>
          </cell>
          <cell r="D3558" t="str">
            <v>اديبه</v>
          </cell>
          <cell r="E3558" t="str">
            <v>س1</v>
          </cell>
        </row>
        <row r="3559">
          <cell r="A3559">
            <v>215586</v>
          </cell>
          <cell r="B3559" t="str">
            <v>اريج الهادي</v>
          </cell>
          <cell r="C3559" t="str">
            <v>احمد</v>
          </cell>
          <cell r="D3559" t="str">
            <v>راغده</v>
          </cell>
          <cell r="E3559" t="str">
            <v>س2</v>
          </cell>
        </row>
        <row r="3560">
          <cell r="A3560">
            <v>215587</v>
          </cell>
          <cell r="B3560" t="str">
            <v>اسماء الجوجو</v>
          </cell>
          <cell r="C3560" t="str">
            <v>موفق</v>
          </cell>
          <cell r="D3560" t="str">
            <v>ريما</v>
          </cell>
          <cell r="E3560" t="str">
            <v>س1</v>
          </cell>
        </row>
        <row r="3561">
          <cell r="A3561">
            <v>215588</v>
          </cell>
          <cell r="B3561" t="str">
            <v>اسماء الفرحان</v>
          </cell>
          <cell r="C3561" t="str">
            <v>جمال</v>
          </cell>
          <cell r="D3561" t="str">
            <v>شمه</v>
          </cell>
          <cell r="E3561" t="str">
            <v>س2</v>
          </cell>
        </row>
        <row r="3562">
          <cell r="A3562">
            <v>215589</v>
          </cell>
          <cell r="B3562" t="str">
            <v>اماني الشهاب</v>
          </cell>
          <cell r="C3562" t="str">
            <v>عدنان</v>
          </cell>
          <cell r="D3562" t="str">
            <v>سميه</v>
          </cell>
          <cell r="E3562" t="str">
            <v>س2</v>
          </cell>
        </row>
        <row r="3563">
          <cell r="A3563">
            <v>215590</v>
          </cell>
          <cell r="B3563" t="str">
            <v>اوفى السنيح</v>
          </cell>
          <cell r="C3563" t="str">
            <v>فايز</v>
          </cell>
          <cell r="D3563" t="str">
            <v>لينا</v>
          </cell>
          <cell r="E3563" t="str">
            <v>س1</v>
          </cell>
        </row>
        <row r="3564">
          <cell r="A3564">
            <v>215591</v>
          </cell>
          <cell r="B3564" t="str">
            <v>اويس عباس</v>
          </cell>
          <cell r="C3564" t="str">
            <v>وليد</v>
          </cell>
          <cell r="D3564" t="str">
            <v>نهله</v>
          </cell>
          <cell r="E3564" t="str">
            <v>س1</v>
          </cell>
        </row>
        <row r="3565">
          <cell r="A3565">
            <v>215592</v>
          </cell>
          <cell r="B3565" t="str">
            <v>ايمن المدني</v>
          </cell>
          <cell r="C3565" t="str">
            <v xml:space="preserve">محي الدين </v>
          </cell>
          <cell r="D3565" t="str">
            <v xml:space="preserve">ريم </v>
          </cell>
          <cell r="E3565" t="str">
            <v>س1</v>
          </cell>
        </row>
        <row r="3566">
          <cell r="A3566">
            <v>215593</v>
          </cell>
          <cell r="B3566" t="str">
            <v>الاء الترك</v>
          </cell>
          <cell r="C3566" t="str">
            <v>محمد</v>
          </cell>
          <cell r="D3566" t="str">
            <v>سناء</v>
          </cell>
          <cell r="E3566" t="str">
            <v>س1</v>
          </cell>
        </row>
        <row r="3567">
          <cell r="A3567">
            <v>215594</v>
          </cell>
          <cell r="B3567" t="str">
            <v>الاء حسن</v>
          </cell>
          <cell r="C3567" t="str">
            <v>حسن</v>
          </cell>
          <cell r="D3567" t="str">
            <v>عفاف</v>
          </cell>
          <cell r="E3567" t="str">
            <v>س1</v>
          </cell>
        </row>
        <row r="3568">
          <cell r="A3568">
            <v>215595</v>
          </cell>
          <cell r="B3568" t="str">
            <v>الاء حمدان</v>
          </cell>
          <cell r="C3568" t="str">
            <v xml:space="preserve">محي الدين </v>
          </cell>
          <cell r="D3568" t="str">
            <v>نجلا</v>
          </cell>
          <cell r="E3568" t="str">
            <v>س2ح</v>
          </cell>
        </row>
        <row r="3569">
          <cell r="A3569">
            <v>215596</v>
          </cell>
          <cell r="B3569" t="str">
            <v>الاء موسى</v>
          </cell>
          <cell r="C3569" t="str">
            <v>محمد ديب</v>
          </cell>
          <cell r="D3569" t="str">
            <v>جلنار</v>
          </cell>
          <cell r="E3569" t="str">
            <v>س1</v>
          </cell>
        </row>
        <row r="3570">
          <cell r="A3570">
            <v>215597</v>
          </cell>
          <cell r="B3570" t="str">
            <v>ايات الحلاق</v>
          </cell>
          <cell r="C3570" t="str">
            <v xml:space="preserve">ابراهيم </v>
          </cell>
          <cell r="D3570" t="str">
            <v xml:space="preserve">غاليه </v>
          </cell>
          <cell r="E3570" t="str">
            <v>س2</v>
          </cell>
        </row>
        <row r="3571">
          <cell r="A3571">
            <v>215598</v>
          </cell>
          <cell r="B3571" t="str">
            <v>بتول العثمان</v>
          </cell>
          <cell r="C3571" t="str">
            <v xml:space="preserve">نبيل </v>
          </cell>
          <cell r="D3571" t="str">
            <v xml:space="preserve">ايمان </v>
          </cell>
          <cell r="E3571" t="str">
            <v>س1</v>
          </cell>
        </row>
        <row r="3572">
          <cell r="A3572">
            <v>215599</v>
          </cell>
          <cell r="B3572" t="str">
            <v>بتول المحمود</v>
          </cell>
          <cell r="C3572" t="str">
            <v>ايمن</v>
          </cell>
          <cell r="D3572" t="str">
            <v>صفاء</v>
          </cell>
          <cell r="E3572" t="str">
            <v>س1</v>
          </cell>
        </row>
        <row r="3573">
          <cell r="A3573">
            <v>215600</v>
          </cell>
          <cell r="B3573" t="str">
            <v>بتول مصارع</v>
          </cell>
          <cell r="C3573" t="str">
            <v>علي</v>
          </cell>
          <cell r="D3573" t="str">
            <v>روعه</v>
          </cell>
          <cell r="E3573" t="str">
            <v>س2</v>
          </cell>
        </row>
        <row r="3574">
          <cell r="A3574">
            <v>215601</v>
          </cell>
          <cell r="B3574" t="str">
            <v>بثينه العوض</v>
          </cell>
          <cell r="C3574" t="str">
            <v>زياد</v>
          </cell>
          <cell r="D3574" t="str">
            <v>هيام</v>
          </cell>
          <cell r="E3574" t="str">
            <v>س2</v>
          </cell>
        </row>
        <row r="3575">
          <cell r="A3575">
            <v>215602</v>
          </cell>
          <cell r="B3575" t="str">
            <v>بدر المحمد</v>
          </cell>
          <cell r="C3575" t="str">
            <v>محمد</v>
          </cell>
          <cell r="D3575" t="str">
            <v>جوريه</v>
          </cell>
          <cell r="E3575" t="str">
            <v>س2</v>
          </cell>
        </row>
        <row r="3576">
          <cell r="A3576">
            <v>215603</v>
          </cell>
          <cell r="B3576" t="str">
            <v>براء شيخو</v>
          </cell>
          <cell r="C3576" t="str">
            <v>منال</v>
          </cell>
          <cell r="D3576" t="str">
            <v>رنده</v>
          </cell>
          <cell r="E3576" t="str">
            <v>س1</v>
          </cell>
        </row>
        <row r="3577">
          <cell r="A3577">
            <v>215604</v>
          </cell>
          <cell r="B3577" t="str">
            <v>براءة مراد</v>
          </cell>
          <cell r="C3577" t="str">
            <v xml:space="preserve">عدنان </v>
          </cell>
          <cell r="D3577" t="str">
            <v>اسماء</v>
          </cell>
          <cell r="E3577" t="str">
            <v>س2</v>
          </cell>
        </row>
        <row r="3578">
          <cell r="A3578">
            <v>215605</v>
          </cell>
          <cell r="B3578" t="str">
            <v>بسام هورو</v>
          </cell>
          <cell r="C3578" t="str">
            <v>مصطفى</v>
          </cell>
          <cell r="D3578" t="str">
            <v>سلطان</v>
          </cell>
          <cell r="E3578" t="str">
            <v>س2ح</v>
          </cell>
        </row>
        <row r="3579">
          <cell r="A3579">
            <v>215606</v>
          </cell>
          <cell r="B3579" t="str">
            <v>بسمة عرب</v>
          </cell>
          <cell r="C3579" t="str">
            <v>رضوان</v>
          </cell>
          <cell r="D3579" t="str">
            <v>آمنة</v>
          </cell>
          <cell r="E3579" t="str">
            <v>س1</v>
          </cell>
        </row>
        <row r="3580">
          <cell r="A3580">
            <v>215607</v>
          </cell>
          <cell r="B3580" t="str">
            <v>بشار رزق</v>
          </cell>
          <cell r="C3580" t="str">
            <v>خالد</v>
          </cell>
          <cell r="D3580" t="str">
            <v xml:space="preserve">فطوم </v>
          </cell>
          <cell r="E3580" t="str">
            <v>س2ح</v>
          </cell>
        </row>
        <row r="3581">
          <cell r="A3581">
            <v>215608</v>
          </cell>
          <cell r="B3581" t="str">
            <v>بشار سعود ريشه</v>
          </cell>
          <cell r="C3581" t="str">
            <v>محسن</v>
          </cell>
          <cell r="D3581" t="str">
            <v>كهرمان</v>
          </cell>
          <cell r="E3581" t="str">
            <v>س1</v>
          </cell>
        </row>
        <row r="3582">
          <cell r="A3582">
            <v>215609</v>
          </cell>
          <cell r="B3582" t="str">
            <v>بشار عبيدة</v>
          </cell>
          <cell r="C3582" t="str">
            <v xml:space="preserve">هلال </v>
          </cell>
          <cell r="D3582" t="str">
            <v xml:space="preserve">حنان </v>
          </cell>
          <cell r="E3582" t="str">
            <v>س1</v>
          </cell>
        </row>
        <row r="3583">
          <cell r="A3583">
            <v>215610</v>
          </cell>
          <cell r="B3583" t="str">
            <v>بشرى الحصان</v>
          </cell>
          <cell r="C3583" t="str">
            <v>جميل</v>
          </cell>
          <cell r="D3583" t="str">
            <v>بهاء</v>
          </cell>
          <cell r="E3583" t="str">
            <v>س1</v>
          </cell>
        </row>
        <row r="3584">
          <cell r="A3584">
            <v>215611</v>
          </cell>
          <cell r="B3584" t="str">
            <v>بشرى الطحان</v>
          </cell>
          <cell r="C3584" t="str">
            <v>علي</v>
          </cell>
          <cell r="D3584" t="str">
            <v xml:space="preserve">فاطمه </v>
          </cell>
          <cell r="E3584" t="str">
            <v>س1</v>
          </cell>
        </row>
        <row r="3585">
          <cell r="A3585">
            <v>215612</v>
          </cell>
          <cell r="B3585" t="str">
            <v>بشرى الهزاع</v>
          </cell>
          <cell r="C3585" t="str">
            <v>سهيل</v>
          </cell>
          <cell r="D3585" t="str">
            <v>ميسون</v>
          </cell>
          <cell r="E3585" t="str">
            <v>س2</v>
          </cell>
        </row>
        <row r="3586">
          <cell r="A3586">
            <v>215613</v>
          </cell>
          <cell r="B3586" t="str">
            <v>بشرى امون</v>
          </cell>
          <cell r="C3586" t="str">
            <v>حبيب</v>
          </cell>
          <cell r="D3586" t="str">
            <v>مريم</v>
          </cell>
          <cell r="E3586" t="str">
            <v>س2</v>
          </cell>
        </row>
        <row r="3587">
          <cell r="A3587">
            <v>215614</v>
          </cell>
          <cell r="B3587" t="str">
            <v>بشرى حسن</v>
          </cell>
          <cell r="C3587" t="str">
            <v>علي</v>
          </cell>
          <cell r="D3587" t="str">
            <v>نجاح</v>
          </cell>
          <cell r="E3587" t="str">
            <v>س2</v>
          </cell>
        </row>
        <row r="3588">
          <cell r="A3588">
            <v>215615</v>
          </cell>
          <cell r="B3588" t="str">
            <v>بشرى حسن</v>
          </cell>
          <cell r="C3588" t="str">
            <v>احمد</v>
          </cell>
          <cell r="D3588" t="str">
            <v xml:space="preserve">يامين </v>
          </cell>
          <cell r="E3588" t="str">
            <v>س1</v>
          </cell>
        </row>
        <row r="3589">
          <cell r="A3589">
            <v>215616</v>
          </cell>
          <cell r="B3589" t="str">
            <v>بهاء خازم</v>
          </cell>
          <cell r="C3589" t="str">
            <v>ثاقب</v>
          </cell>
          <cell r="D3589" t="str">
            <v>مجيره</v>
          </cell>
          <cell r="E3589" t="str">
            <v>س1</v>
          </cell>
        </row>
        <row r="3590">
          <cell r="A3590">
            <v>215617</v>
          </cell>
          <cell r="B3590" t="str">
            <v>بهاء عيسى</v>
          </cell>
          <cell r="C3590" t="str">
            <v>علي</v>
          </cell>
          <cell r="D3590" t="str">
            <v>هند</v>
          </cell>
          <cell r="E3590" t="str">
            <v>س1</v>
          </cell>
        </row>
        <row r="3591">
          <cell r="A3591">
            <v>215618</v>
          </cell>
          <cell r="B3591" t="str">
            <v>بيان الحبال</v>
          </cell>
          <cell r="C3591" t="str">
            <v>محمد سليم</v>
          </cell>
          <cell r="D3591" t="str">
            <v>فاديا</v>
          </cell>
          <cell r="E3591" t="str">
            <v>س2</v>
          </cell>
        </row>
        <row r="3592">
          <cell r="A3592">
            <v>215619</v>
          </cell>
          <cell r="B3592" t="str">
            <v>بيان العابد</v>
          </cell>
          <cell r="C3592" t="str">
            <v>مهند</v>
          </cell>
          <cell r="D3592" t="str">
            <v>غيداء</v>
          </cell>
          <cell r="E3592" t="str">
            <v>س2</v>
          </cell>
        </row>
        <row r="3593">
          <cell r="A3593">
            <v>215620</v>
          </cell>
          <cell r="B3593" t="str">
            <v>بيان درويش</v>
          </cell>
          <cell r="C3593" t="str">
            <v>احمد</v>
          </cell>
          <cell r="D3593" t="str">
            <v>نظيره</v>
          </cell>
          <cell r="E3593" t="str">
            <v>س1</v>
          </cell>
        </row>
        <row r="3594">
          <cell r="A3594">
            <v>215621</v>
          </cell>
          <cell r="B3594" t="str">
            <v>بيان زينه</v>
          </cell>
          <cell r="C3594" t="str">
            <v>احمد جمعه</v>
          </cell>
          <cell r="D3594" t="str">
            <v>صبحيه</v>
          </cell>
          <cell r="E3594" t="str">
            <v>س1</v>
          </cell>
        </row>
        <row r="3595">
          <cell r="A3595">
            <v>215622</v>
          </cell>
          <cell r="B3595" t="str">
            <v>بيان عبدالقادر</v>
          </cell>
          <cell r="C3595" t="str">
            <v>انور</v>
          </cell>
          <cell r="D3595" t="str">
            <v>ندا</v>
          </cell>
          <cell r="E3595" t="str">
            <v>س2</v>
          </cell>
        </row>
        <row r="3596">
          <cell r="A3596">
            <v>215623</v>
          </cell>
          <cell r="B3596" t="str">
            <v>تاله الملحم</v>
          </cell>
          <cell r="C3596" t="str">
            <v>ملحم</v>
          </cell>
          <cell r="D3596" t="str">
            <v>سميحه</v>
          </cell>
          <cell r="E3596" t="str">
            <v>س2</v>
          </cell>
        </row>
        <row r="3597">
          <cell r="A3597">
            <v>215624</v>
          </cell>
          <cell r="B3597" t="str">
            <v>تسنيم الخلف</v>
          </cell>
          <cell r="C3597" t="str">
            <v>فريد</v>
          </cell>
          <cell r="D3597" t="str">
            <v>هيام</v>
          </cell>
          <cell r="E3597" t="str">
            <v>س1</v>
          </cell>
        </row>
        <row r="3598">
          <cell r="A3598">
            <v>215625</v>
          </cell>
          <cell r="B3598" t="str">
            <v>تمام عبيد</v>
          </cell>
          <cell r="C3598" t="str">
            <v>فؤاد</v>
          </cell>
          <cell r="D3598" t="str">
            <v>فاتن</v>
          </cell>
          <cell r="E3598" t="str">
            <v>س2</v>
          </cell>
        </row>
        <row r="3599">
          <cell r="A3599">
            <v>215626</v>
          </cell>
          <cell r="B3599" t="str">
            <v>تهاني المرسال</v>
          </cell>
          <cell r="C3599" t="str">
            <v>حمود</v>
          </cell>
          <cell r="D3599" t="str">
            <v>غازيه</v>
          </cell>
          <cell r="E3599" t="str">
            <v>س2</v>
          </cell>
        </row>
        <row r="3600">
          <cell r="A3600">
            <v>215627</v>
          </cell>
          <cell r="B3600" t="str">
            <v>تولين ماستر</v>
          </cell>
          <cell r="C3600" t="str">
            <v>رغيد</v>
          </cell>
          <cell r="D3600" t="str">
            <v>تماره</v>
          </cell>
          <cell r="E3600" t="str">
            <v>س2</v>
          </cell>
        </row>
        <row r="3601">
          <cell r="A3601">
            <v>215628</v>
          </cell>
          <cell r="B3601" t="str">
            <v>تيماء سلوم</v>
          </cell>
          <cell r="C3601" t="str">
            <v>سلمان</v>
          </cell>
          <cell r="D3601" t="str">
            <v>عزيزه</v>
          </cell>
          <cell r="E3601" t="str">
            <v>س1</v>
          </cell>
        </row>
        <row r="3602">
          <cell r="A3602">
            <v>215629</v>
          </cell>
          <cell r="B3602" t="str">
            <v>جعفر سودان</v>
          </cell>
          <cell r="C3602" t="str">
            <v>منير</v>
          </cell>
          <cell r="D3602" t="str">
            <v>فاطمه</v>
          </cell>
          <cell r="E3602" t="str">
            <v>س1</v>
          </cell>
        </row>
        <row r="3603">
          <cell r="A3603">
            <v>215630</v>
          </cell>
          <cell r="B3603" t="str">
            <v>جلال الرضوان</v>
          </cell>
          <cell r="C3603" t="str">
            <v>جهاد</v>
          </cell>
          <cell r="D3603" t="str">
            <v>ثريا</v>
          </cell>
          <cell r="E3603" t="str">
            <v>س2</v>
          </cell>
        </row>
        <row r="3604">
          <cell r="A3604">
            <v>215631</v>
          </cell>
          <cell r="B3604" t="str">
            <v>جلنار عوض</v>
          </cell>
          <cell r="C3604" t="str">
            <v>نبيل</v>
          </cell>
          <cell r="D3604" t="str">
            <v>صفاء</v>
          </cell>
          <cell r="E3604" t="str">
            <v>س1</v>
          </cell>
        </row>
        <row r="3605">
          <cell r="A3605">
            <v>215632</v>
          </cell>
          <cell r="B3605" t="str">
            <v>جمان حوريه ظاظا</v>
          </cell>
          <cell r="C3605" t="str">
            <v>طلال</v>
          </cell>
          <cell r="D3605" t="str">
            <v>هيام</v>
          </cell>
          <cell r="E3605" t="str">
            <v>س2ح</v>
          </cell>
        </row>
        <row r="3606">
          <cell r="A3606">
            <v>215633</v>
          </cell>
          <cell r="B3606" t="str">
            <v>جمانه حسن</v>
          </cell>
          <cell r="C3606" t="str">
            <v>نواف</v>
          </cell>
          <cell r="D3606" t="str">
            <v>فاطمه</v>
          </cell>
          <cell r="E3606" t="str">
            <v>س1</v>
          </cell>
        </row>
        <row r="3607">
          <cell r="A3607">
            <v>215634</v>
          </cell>
          <cell r="B3607" t="str">
            <v>جميله مطر</v>
          </cell>
          <cell r="C3607" t="str">
            <v>سامر</v>
          </cell>
          <cell r="D3607" t="str">
            <v>عاطفه</v>
          </cell>
          <cell r="E3607" t="str">
            <v>س2</v>
          </cell>
        </row>
        <row r="3608">
          <cell r="A3608">
            <v>215635</v>
          </cell>
          <cell r="B3608" t="str">
            <v>جنا عبد الله</v>
          </cell>
          <cell r="C3608" t="str">
            <v>عماد</v>
          </cell>
          <cell r="D3608" t="str">
            <v>الهام</v>
          </cell>
          <cell r="E3608" t="str">
            <v>س2</v>
          </cell>
        </row>
        <row r="3609">
          <cell r="A3609">
            <v>215636</v>
          </cell>
          <cell r="B3609" t="str">
            <v>جنان حسين</v>
          </cell>
          <cell r="C3609" t="str">
            <v>فؤاد</v>
          </cell>
          <cell r="D3609" t="str">
            <v>حسنا</v>
          </cell>
          <cell r="E3609" t="str">
            <v>س2</v>
          </cell>
        </row>
        <row r="3610">
          <cell r="A3610">
            <v>215637</v>
          </cell>
          <cell r="B3610" t="str">
            <v>جود دقماق</v>
          </cell>
          <cell r="C3610" t="str">
            <v>محمد ممدوح</v>
          </cell>
          <cell r="D3610" t="str">
            <v>هاجر</v>
          </cell>
          <cell r="E3610" t="str">
            <v>س2</v>
          </cell>
        </row>
        <row r="3611">
          <cell r="A3611">
            <v>215638</v>
          </cell>
          <cell r="B3611" t="str">
            <v>جودي الرخلاني</v>
          </cell>
          <cell r="C3611" t="str">
            <v xml:space="preserve">محمد </v>
          </cell>
          <cell r="D3611" t="str">
            <v xml:space="preserve">عواطف </v>
          </cell>
          <cell r="E3611" t="str">
            <v>س1</v>
          </cell>
        </row>
        <row r="3612">
          <cell r="A3612">
            <v>215639</v>
          </cell>
          <cell r="B3612" t="str">
            <v>جودي سمكري</v>
          </cell>
          <cell r="C3612" t="str">
            <v>محمد</v>
          </cell>
          <cell r="D3612" t="str">
            <v>سميرة</v>
          </cell>
          <cell r="E3612" t="str">
            <v>س2</v>
          </cell>
        </row>
        <row r="3613">
          <cell r="A3613">
            <v>215640</v>
          </cell>
          <cell r="B3613" t="str">
            <v>جولي الحلو</v>
          </cell>
          <cell r="C3613" t="str">
            <v>نديم</v>
          </cell>
          <cell r="D3613" t="str">
            <v>جورجيت</v>
          </cell>
          <cell r="E3613" t="str">
            <v>س1</v>
          </cell>
        </row>
        <row r="3614">
          <cell r="A3614">
            <v>215641</v>
          </cell>
          <cell r="B3614" t="str">
            <v>جولي موسى</v>
          </cell>
          <cell r="C3614" t="str">
            <v>بسام</v>
          </cell>
          <cell r="D3614" t="str">
            <v>شاهره</v>
          </cell>
          <cell r="E3614" t="str">
            <v>س2</v>
          </cell>
        </row>
        <row r="3615">
          <cell r="A3615">
            <v>215642</v>
          </cell>
          <cell r="B3615" t="str">
            <v>جويل السبع</v>
          </cell>
          <cell r="C3615" t="str">
            <v>غسان</v>
          </cell>
          <cell r="D3615" t="str">
            <v>لينا</v>
          </cell>
          <cell r="E3615" t="str">
            <v>س2</v>
          </cell>
        </row>
        <row r="3616">
          <cell r="A3616">
            <v>215643</v>
          </cell>
          <cell r="B3616" t="str">
            <v>جويل العيد</v>
          </cell>
          <cell r="C3616" t="str">
            <v>جهاد</v>
          </cell>
          <cell r="D3616" t="str">
            <v>ناديا</v>
          </cell>
          <cell r="E3616" t="str">
            <v>س1</v>
          </cell>
        </row>
        <row r="3617">
          <cell r="A3617">
            <v>215644</v>
          </cell>
          <cell r="B3617" t="str">
            <v>جيداء الونوس</v>
          </cell>
          <cell r="C3617" t="str">
            <v>عدنان</v>
          </cell>
          <cell r="D3617" t="str">
            <v>رئيفه</v>
          </cell>
          <cell r="E3617" t="str">
            <v>س1</v>
          </cell>
        </row>
        <row r="3618">
          <cell r="A3618">
            <v>215645</v>
          </cell>
          <cell r="B3618" t="str">
            <v>جيلان دعدوش</v>
          </cell>
          <cell r="C3618" t="str">
            <v>رمضان</v>
          </cell>
          <cell r="D3618" t="str">
            <v>سلام</v>
          </cell>
          <cell r="E3618" t="str">
            <v>س2</v>
          </cell>
        </row>
        <row r="3619">
          <cell r="A3619">
            <v>215646</v>
          </cell>
          <cell r="B3619" t="str">
            <v>حازم الاباظه</v>
          </cell>
          <cell r="C3619" t="str">
            <v>خالد</v>
          </cell>
          <cell r="D3619" t="str">
            <v>انيسه</v>
          </cell>
          <cell r="E3619" t="str">
            <v>س1</v>
          </cell>
        </row>
        <row r="3620">
          <cell r="A3620">
            <v>215647</v>
          </cell>
          <cell r="B3620" t="str">
            <v>حبيب ابراهيم</v>
          </cell>
          <cell r="C3620" t="str">
            <v>محمد</v>
          </cell>
          <cell r="D3620" t="str">
            <v>فريال</v>
          </cell>
          <cell r="E3620" t="str">
            <v>س2</v>
          </cell>
        </row>
        <row r="3621">
          <cell r="A3621">
            <v>215648</v>
          </cell>
          <cell r="B3621" t="str">
            <v>حسام الحسن</v>
          </cell>
          <cell r="C3621" t="str">
            <v>مروان</v>
          </cell>
          <cell r="D3621" t="str">
            <v>رغده</v>
          </cell>
          <cell r="E3621" t="str">
            <v>س1</v>
          </cell>
        </row>
        <row r="3622">
          <cell r="A3622">
            <v>215649</v>
          </cell>
          <cell r="B3622" t="str">
            <v>حسين ذيب</v>
          </cell>
          <cell r="C3622" t="str">
            <v>عبد الرحمن</v>
          </cell>
          <cell r="D3622" t="str">
            <v>سهام</v>
          </cell>
          <cell r="E3622" t="str">
            <v>س2</v>
          </cell>
        </row>
        <row r="3623">
          <cell r="A3623">
            <v>215650</v>
          </cell>
          <cell r="B3623" t="str">
            <v>حسين يونس</v>
          </cell>
          <cell r="C3623" t="str">
            <v>عبد الله</v>
          </cell>
          <cell r="D3623" t="str">
            <v>نجيبه</v>
          </cell>
          <cell r="E3623" t="str">
            <v>س1</v>
          </cell>
        </row>
        <row r="3624">
          <cell r="A3624">
            <v>215651</v>
          </cell>
          <cell r="B3624" t="str">
            <v>حكمت عبد السلام</v>
          </cell>
          <cell r="C3624" t="str">
            <v>نبيل</v>
          </cell>
          <cell r="D3624" t="str">
            <v>نسرين</v>
          </cell>
          <cell r="E3624" t="str">
            <v>س2</v>
          </cell>
        </row>
        <row r="3625">
          <cell r="A3625">
            <v>215652</v>
          </cell>
          <cell r="B3625" t="str">
            <v>حلا الشحود</v>
          </cell>
          <cell r="C3625" t="str">
            <v>طالب</v>
          </cell>
          <cell r="D3625" t="str">
            <v>نجاح</v>
          </cell>
          <cell r="E3625" t="str">
            <v>س1</v>
          </cell>
        </row>
        <row r="3626">
          <cell r="A3626">
            <v>215653</v>
          </cell>
          <cell r="B3626" t="str">
            <v>حلا العبد الله</v>
          </cell>
          <cell r="C3626" t="str">
            <v>جساس</v>
          </cell>
          <cell r="D3626" t="str">
            <v>كوثر</v>
          </cell>
          <cell r="E3626" t="str">
            <v>س2</v>
          </cell>
        </row>
        <row r="3627">
          <cell r="A3627">
            <v>215654</v>
          </cell>
          <cell r="B3627" t="str">
            <v>حلا سماحه</v>
          </cell>
          <cell r="C3627" t="str">
            <v>علي</v>
          </cell>
          <cell r="D3627" t="str">
            <v>انتصار</v>
          </cell>
          <cell r="E3627" t="str">
            <v>س1</v>
          </cell>
        </row>
        <row r="3628">
          <cell r="A3628">
            <v>215655</v>
          </cell>
          <cell r="B3628" t="str">
            <v>حلا شبيب</v>
          </cell>
          <cell r="C3628" t="str">
            <v>يوسف</v>
          </cell>
          <cell r="D3628" t="str">
            <v>سمر</v>
          </cell>
          <cell r="E3628" t="str">
            <v>س2</v>
          </cell>
        </row>
        <row r="3629">
          <cell r="A3629">
            <v>215656</v>
          </cell>
          <cell r="B3629" t="str">
            <v>حلا عيد</v>
          </cell>
          <cell r="C3629" t="str">
            <v>عبد السلام</v>
          </cell>
          <cell r="D3629" t="str">
            <v>مها</v>
          </cell>
          <cell r="E3629" t="str">
            <v>س1</v>
          </cell>
        </row>
        <row r="3630">
          <cell r="A3630">
            <v>215657</v>
          </cell>
          <cell r="B3630" t="str">
            <v>حمدو الحاج علي</v>
          </cell>
          <cell r="C3630" t="str">
            <v>محمد</v>
          </cell>
          <cell r="D3630" t="str">
            <v>حليمه</v>
          </cell>
          <cell r="E3630" t="str">
            <v>س1</v>
          </cell>
        </row>
        <row r="3631">
          <cell r="A3631">
            <v>215658</v>
          </cell>
          <cell r="B3631" t="str">
            <v>حنان رعد</v>
          </cell>
          <cell r="C3631" t="str">
            <v>سمير</v>
          </cell>
          <cell r="D3631" t="str">
            <v>باسمه</v>
          </cell>
          <cell r="E3631" t="str">
            <v>س1</v>
          </cell>
        </row>
        <row r="3632">
          <cell r="A3632">
            <v>215659</v>
          </cell>
          <cell r="B3632" t="str">
            <v>حنان عبدالعال</v>
          </cell>
          <cell r="C3632" t="str">
            <v xml:space="preserve">احمد </v>
          </cell>
          <cell r="D3632" t="str">
            <v xml:space="preserve">فاطمه </v>
          </cell>
          <cell r="E3632" t="str">
            <v>س2</v>
          </cell>
        </row>
        <row r="3633">
          <cell r="A3633">
            <v>215660</v>
          </cell>
          <cell r="B3633" t="str">
            <v>حنان عفا الرفاعي</v>
          </cell>
          <cell r="C3633" t="str">
            <v>اسامة</v>
          </cell>
          <cell r="D3633" t="str">
            <v>سمر</v>
          </cell>
          <cell r="E3633" t="str">
            <v>س2</v>
          </cell>
        </row>
        <row r="3634">
          <cell r="A3634">
            <v>215661</v>
          </cell>
          <cell r="B3634" t="str">
            <v>حنين القنطار</v>
          </cell>
          <cell r="C3634" t="str">
            <v>عادل</v>
          </cell>
          <cell r="D3634" t="str">
            <v>ناريمان</v>
          </cell>
          <cell r="E3634" t="str">
            <v>س2</v>
          </cell>
        </row>
        <row r="3635">
          <cell r="A3635">
            <v>215662</v>
          </cell>
          <cell r="B3635" t="str">
            <v>حنين صالح</v>
          </cell>
          <cell r="C3635" t="str">
            <v>علي</v>
          </cell>
          <cell r="D3635" t="str">
            <v>رفيقه</v>
          </cell>
          <cell r="E3635" t="str">
            <v>س1</v>
          </cell>
        </row>
        <row r="3636">
          <cell r="A3636">
            <v>215663</v>
          </cell>
          <cell r="B3636" t="str">
            <v>حنين صداقي</v>
          </cell>
          <cell r="C3636" t="str">
            <v>خالد</v>
          </cell>
          <cell r="D3636" t="str">
            <v>تهاني</v>
          </cell>
          <cell r="E3636" t="str">
            <v>س2</v>
          </cell>
        </row>
        <row r="3637">
          <cell r="A3637">
            <v>215664</v>
          </cell>
          <cell r="B3637" t="str">
            <v>حياة قبش</v>
          </cell>
          <cell r="C3637" t="str">
            <v>محمد جهاد</v>
          </cell>
          <cell r="D3637" t="str">
            <v>مها</v>
          </cell>
          <cell r="E3637" t="str">
            <v>س1</v>
          </cell>
        </row>
        <row r="3638">
          <cell r="A3638">
            <v>215665</v>
          </cell>
          <cell r="B3638" t="str">
            <v>حيدر سلطان</v>
          </cell>
          <cell r="C3638" t="str">
            <v>عائد</v>
          </cell>
          <cell r="D3638" t="str">
            <v>هنادي</v>
          </cell>
          <cell r="E3638" t="str">
            <v>س1</v>
          </cell>
        </row>
        <row r="3639">
          <cell r="A3639">
            <v>215666</v>
          </cell>
          <cell r="B3639" t="str">
            <v>حيدر سلطان</v>
          </cell>
          <cell r="C3639" t="str">
            <v>جابر</v>
          </cell>
          <cell r="D3639" t="str">
            <v>سندس</v>
          </cell>
          <cell r="E3639" t="str">
            <v>س2</v>
          </cell>
        </row>
        <row r="3640">
          <cell r="A3640">
            <v>215667</v>
          </cell>
          <cell r="B3640" t="str">
            <v>حيدر نعمان</v>
          </cell>
          <cell r="C3640" t="str">
            <v>سمير</v>
          </cell>
          <cell r="D3640" t="str">
            <v>اميره</v>
          </cell>
          <cell r="E3640" t="str">
            <v>س2</v>
          </cell>
        </row>
        <row r="3641">
          <cell r="A3641">
            <v>215668</v>
          </cell>
          <cell r="B3641" t="str">
            <v>حيدرا الخضور</v>
          </cell>
          <cell r="C3641" t="str">
            <v>امير</v>
          </cell>
          <cell r="D3641" t="str">
            <v xml:space="preserve">معالي </v>
          </cell>
          <cell r="E3641" t="str">
            <v>س2</v>
          </cell>
        </row>
        <row r="3642">
          <cell r="A3642">
            <v>215669</v>
          </cell>
          <cell r="B3642" t="str">
            <v>خالد المذيب</v>
          </cell>
          <cell r="C3642" t="str">
            <v>موسى</v>
          </cell>
          <cell r="D3642" t="str">
            <v>يلينا</v>
          </cell>
          <cell r="E3642" t="str">
            <v>س1</v>
          </cell>
        </row>
        <row r="3643">
          <cell r="A3643">
            <v>215670</v>
          </cell>
          <cell r="B3643" t="str">
            <v>خالد سعود</v>
          </cell>
          <cell r="C3643" t="str">
            <v>جمال</v>
          </cell>
          <cell r="D3643" t="str">
            <v xml:space="preserve">مريم </v>
          </cell>
          <cell r="E3643" t="str">
            <v>س2</v>
          </cell>
        </row>
        <row r="3644">
          <cell r="A3644">
            <v>215671</v>
          </cell>
          <cell r="B3644" t="str">
            <v>خالد ليلا</v>
          </cell>
          <cell r="C3644" t="str">
            <v>محمد</v>
          </cell>
          <cell r="D3644" t="str">
            <v>سناء</v>
          </cell>
          <cell r="E3644" t="str">
            <v>س1</v>
          </cell>
        </row>
        <row r="3645">
          <cell r="A3645">
            <v>215672</v>
          </cell>
          <cell r="B3645" t="str">
            <v>خديجة بزبوز</v>
          </cell>
          <cell r="C3645" t="str">
            <v>علي</v>
          </cell>
          <cell r="D3645" t="str">
            <v>شمسة</v>
          </cell>
          <cell r="E3645" t="str">
            <v>س1</v>
          </cell>
        </row>
        <row r="3646">
          <cell r="A3646">
            <v>215673</v>
          </cell>
          <cell r="B3646" t="str">
            <v>خزامى النمير</v>
          </cell>
          <cell r="C3646" t="str">
            <v xml:space="preserve">هايل </v>
          </cell>
          <cell r="D3646" t="str">
            <v>تاريز</v>
          </cell>
          <cell r="E3646" t="str">
            <v>س1</v>
          </cell>
        </row>
        <row r="3647">
          <cell r="A3647">
            <v>215674</v>
          </cell>
          <cell r="B3647" t="str">
            <v>خليل حوش</v>
          </cell>
          <cell r="C3647" t="str">
            <v xml:space="preserve">امين </v>
          </cell>
          <cell r="D3647" t="str">
            <v>عايده</v>
          </cell>
          <cell r="E3647" t="str">
            <v>س2</v>
          </cell>
        </row>
        <row r="3648">
          <cell r="A3648">
            <v>215675</v>
          </cell>
          <cell r="B3648" t="str">
            <v>خليل مرعي</v>
          </cell>
          <cell r="C3648" t="str">
            <v>محمد</v>
          </cell>
          <cell r="D3648" t="str">
            <v>منى</v>
          </cell>
          <cell r="E3648" t="str">
            <v>س1</v>
          </cell>
        </row>
        <row r="3649">
          <cell r="A3649">
            <v>215676</v>
          </cell>
          <cell r="B3649" t="str">
            <v>خنساء الصاري</v>
          </cell>
          <cell r="C3649" t="str">
            <v xml:space="preserve">حسين </v>
          </cell>
          <cell r="D3649" t="str">
            <v xml:space="preserve">فاطمه </v>
          </cell>
          <cell r="E3649" t="str">
            <v>س2</v>
          </cell>
        </row>
        <row r="3650">
          <cell r="A3650">
            <v>215677</v>
          </cell>
          <cell r="B3650" t="str">
            <v>دارين حمداش</v>
          </cell>
          <cell r="C3650" t="str">
            <v>غازي</v>
          </cell>
          <cell r="D3650" t="str">
            <v>ازدهار</v>
          </cell>
          <cell r="E3650" t="str">
            <v>س2</v>
          </cell>
        </row>
        <row r="3651">
          <cell r="A3651">
            <v>215678</v>
          </cell>
          <cell r="B3651" t="str">
            <v>دارين عكاري</v>
          </cell>
          <cell r="C3651" t="str">
            <v>أحمد توفيق</v>
          </cell>
          <cell r="D3651" t="str">
            <v>أمل</v>
          </cell>
          <cell r="E3651" t="str">
            <v>س1</v>
          </cell>
        </row>
        <row r="3652">
          <cell r="A3652">
            <v>215679</v>
          </cell>
          <cell r="B3652" t="str">
            <v>دانيا معطي</v>
          </cell>
          <cell r="C3652" t="str">
            <v>عمر</v>
          </cell>
          <cell r="D3652" t="str">
            <v>هبا</v>
          </cell>
          <cell r="E3652" t="str">
            <v>س2</v>
          </cell>
        </row>
        <row r="3653">
          <cell r="A3653">
            <v>215680</v>
          </cell>
          <cell r="B3653" t="str">
            <v>دانيه السمان</v>
          </cell>
          <cell r="C3653" t="str">
            <v>محمد حسان</v>
          </cell>
          <cell r="D3653" t="str">
            <v>بارعه</v>
          </cell>
          <cell r="E3653" t="str">
            <v>س2</v>
          </cell>
        </row>
        <row r="3654">
          <cell r="A3654">
            <v>215681</v>
          </cell>
          <cell r="B3654" t="str">
            <v>داوود الحلبي</v>
          </cell>
          <cell r="C3654" t="str">
            <v>اسامة</v>
          </cell>
          <cell r="D3654" t="str">
            <v>ايمان</v>
          </cell>
          <cell r="E3654" t="str">
            <v>س1</v>
          </cell>
        </row>
        <row r="3655">
          <cell r="A3655">
            <v>215682</v>
          </cell>
          <cell r="B3655" t="str">
            <v>دعاء الابراهيم</v>
          </cell>
          <cell r="C3655" t="str">
            <v xml:space="preserve">حيدر </v>
          </cell>
          <cell r="D3655" t="str">
            <v>سعاد</v>
          </cell>
          <cell r="E3655" t="str">
            <v>س1</v>
          </cell>
        </row>
        <row r="3656">
          <cell r="A3656">
            <v>215683</v>
          </cell>
          <cell r="B3656" t="str">
            <v>دعاء الطن</v>
          </cell>
          <cell r="C3656" t="str">
            <v>علي</v>
          </cell>
          <cell r="D3656" t="str">
            <v>هناء</v>
          </cell>
          <cell r="E3656" t="str">
            <v>س1</v>
          </cell>
        </row>
        <row r="3657">
          <cell r="A3657">
            <v>215684</v>
          </cell>
          <cell r="B3657" t="str">
            <v>دعاء الموصللي</v>
          </cell>
          <cell r="C3657" t="str">
            <v>حمدي</v>
          </cell>
          <cell r="D3657" t="str">
            <v>وصال</v>
          </cell>
          <cell r="E3657" t="str">
            <v>س2</v>
          </cell>
        </row>
        <row r="3658">
          <cell r="A3658">
            <v>215685</v>
          </cell>
          <cell r="B3658" t="str">
            <v>دعاء علي</v>
          </cell>
          <cell r="C3658" t="str">
            <v>فضل</v>
          </cell>
          <cell r="D3658" t="str">
            <v>حسنه</v>
          </cell>
          <cell r="E3658" t="str">
            <v>س1</v>
          </cell>
        </row>
        <row r="3659">
          <cell r="A3659">
            <v>215686</v>
          </cell>
          <cell r="B3659" t="str">
            <v>دعاء عويتي</v>
          </cell>
          <cell r="C3659" t="str">
            <v>اكرم</v>
          </cell>
          <cell r="D3659" t="str">
            <v>يسرى</v>
          </cell>
          <cell r="E3659" t="str">
            <v>س2</v>
          </cell>
        </row>
        <row r="3660">
          <cell r="A3660">
            <v>215687</v>
          </cell>
          <cell r="B3660" t="str">
            <v>دعاء محمد</v>
          </cell>
          <cell r="C3660" t="str">
            <v>عماد</v>
          </cell>
          <cell r="D3660" t="str">
            <v xml:space="preserve">سمر </v>
          </cell>
          <cell r="E3660" t="str">
            <v>س1</v>
          </cell>
        </row>
        <row r="3661">
          <cell r="A3661">
            <v>215688</v>
          </cell>
          <cell r="B3661" t="str">
            <v>دعاء نظام</v>
          </cell>
          <cell r="C3661" t="str">
            <v>حسين</v>
          </cell>
          <cell r="D3661" t="str">
            <v>دلال</v>
          </cell>
          <cell r="E3661" t="str">
            <v>س2</v>
          </cell>
        </row>
        <row r="3662">
          <cell r="A3662">
            <v>215689</v>
          </cell>
          <cell r="B3662" t="str">
            <v>ديانا بو يحيى</v>
          </cell>
          <cell r="C3662" t="str">
            <v>عصام</v>
          </cell>
          <cell r="D3662" t="str">
            <v>سوسن</v>
          </cell>
          <cell r="E3662" t="str">
            <v>س1</v>
          </cell>
        </row>
        <row r="3663">
          <cell r="A3663">
            <v>215690</v>
          </cell>
          <cell r="B3663" t="str">
            <v>ديانا دويدر</v>
          </cell>
          <cell r="C3663" t="str">
            <v>زهير</v>
          </cell>
          <cell r="D3663" t="str">
            <v>هناء</v>
          </cell>
          <cell r="E3663" t="str">
            <v>س1</v>
          </cell>
        </row>
        <row r="3664">
          <cell r="A3664">
            <v>215691</v>
          </cell>
          <cell r="B3664" t="str">
            <v>ديانا عبد الرحيم</v>
          </cell>
          <cell r="C3664" t="str">
            <v>لامع</v>
          </cell>
          <cell r="D3664" t="str">
            <v>منال</v>
          </cell>
          <cell r="E3664" t="str">
            <v>س1</v>
          </cell>
        </row>
        <row r="3665">
          <cell r="A3665">
            <v>215692</v>
          </cell>
          <cell r="B3665" t="str">
            <v>ديانه علامه</v>
          </cell>
          <cell r="C3665" t="str">
            <v>علي</v>
          </cell>
          <cell r="D3665" t="str">
            <v>سهيله</v>
          </cell>
          <cell r="E3665" t="str">
            <v>س1</v>
          </cell>
        </row>
        <row r="3666">
          <cell r="A3666">
            <v>215693</v>
          </cell>
          <cell r="B3666" t="str">
            <v>ديما شحود</v>
          </cell>
          <cell r="C3666" t="str">
            <v>بدر</v>
          </cell>
          <cell r="D3666" t="str">
            <v>وجيهه</v>
          </cell>
          <cell r="E3666" t="str">
            <v>س2</v>
          </cell>
        </row>
        <row r="3667">
          <cell r="A3667">
            <v>215694</v>
          </cell>
          <cell r="B3667" t="str">
            <v>ديما عباس</v>
          </cell>
          <cell r="C3667" t="str">
            <v>فايز</v>
          </cell>
          <cell r="D3667" t="str">
            <v>صفية</v>
          </cell>
          <cell r="E3667" t="str">
            <v>س2</v>
          </cell>
        </row>
        <row r="3668">
          <cell r="A3668">
            <v>215695</v>
          </cell>
          <cell r="B3668" t="str">
            <v>ديما همداني</v>
          </cell>
          <cell r="C3668" t="str">
            <v>سمير</v>
          </cell>
          <cell r="D3668" t="str">
            <v>بنان</v>
          </cell>
          <cell r="E3668" t="str">
            <v>س2</v>
          </cell>
        </row>
        <row r="3669">
          <cell r="A3669">
            <v>215696</v>
          </cell>
          <cell r="B3669" t="str">
            <v>ديمه سلمو</v>
          </cell>
          <cell r="C3669" t="str">
            <v>محمد</v>
          </cell>
          <cell r="D3669" t="str">
            <v>ليلى</v>
          </cell>
          <cell r="E3669" t="str">
            <v>س2ح</v>
          </cell>
        </row>
        <row r="3670">
          <cell r="A3670">
            <v>215697</v>
          </cell>
          <cell r="B3670" t="str">
            <v>ديمه صقر</v>
          </cell>
          <cell r="C3670" t="str">
            <v>عقاب</v>
          </cell>
          <cell r="D3670" t="str">
            <v>حفيظه</v>
          </cell>
          <cell r="E3670" t="str">
            <v>س1</v>
          </cell>
        </row>
        <row r="3671">
          <cell r="A3671">
            <v>215698</v>
          </cell>
          <cell r="B3671" t="str">
            <v>راشد برجاس</v>
          </cell>
          <cell r="C3671" t="str">
            <v>فريز</v>
          </cell>
          <cell r="D3671" t="str">
            <v>هدى</v>
          </cell>
          <cell r="E3671" t="str">
            <v>س1</v>
          </cell>
        </row>
        <row r="3672">
          <cell r="A3672">
            <v>215699</v>
          </cell>
          <cell r="B3672" t="str">
            <v>راما ابوعدله</v>
          </cell>
          <cell r="C3672" t="str">
            <v xml:space="preserve">مروان </v>
          </cell>
          <cell r="D3672" t="str">
            <v xml:space="preserve">نسرين </v>
          </cell>
          <cell r="E3672" t="str">
            <v>س1</v>
          </cell>
        </row>
        <row r="3673">
          <cell r="A3673">
            <v>215700</v>
          </cell>
          <cell r="B3673" t="str">
            <v>راما العلاف</v>
          </cell>
          <cell r="C3673" t="str">
            <v>محمد</v>
          </cell>
          <cell r="D3673" t="str">
            <v>فلك</v>
          </cell>
          <cell r="E3673" t="str">
            <v>س2</v>
          </cell>
        </row>
        <row r="3674">
          <cell r="A3674">
            <v>215701</v>
          </cell>
          <cell r="B3674" t="str">
            <v>راما الفرا</v>
          </cell>
          <cell r="C3674" t="str">
            <v>فواز</v>
          </cell>
          <cell r="D3674" t="str">
            <v xml:space="preserve">هزار </v>
          </cell>
          <cell r="E3674" t="str">
            <v>س2ح</v>
          </cell>
        </row>
        <row r="3675">
          <cell r="A3675">
            <v>215702</v>
          </cell>
          <cell r="B3675" t="str">
            <v>راما أحمد</v>
          </cell>
          <cell r="C3675" t="str">
            <v>علي</v>
          </cell>
          <cell r="D3675" t="str">
            <v>خديجة</v>
          </cell>
          <cell r="E3675" t="str">
            <v>س1</v>
          </cell>
        </row>
        <row r="3676">
          <cell r="A3676">
            <v>215703</v>
          </cell>
          <cell r="B3676" t="str">
            <v>راما قريط</v>
          </cell>
          <cell r="C3676" t="str">
            <v xml:space="preserve">مؤيد </v>
          </cell>
          <cell r="D3676" t="str">
            <v xml:space="preserve">ورود </v>
          </cell>
          <cell r="E3676" t="str">
            <v>س1</v>
          </cell>
        </row>
        <row r="3677">
          <cell r="A3677">
            <v>215704</v>
          </cell>
          <cell r="B3677" t="str">
            <v>رامي مكارم</v>
          </cell>
          <cell r="C3677" t="str">
            <v>بشار</v>
          </cell>
          <cell r="D3677" t="str">
            <v>سونيا</v>
          </cell>
          <cell r="E3677" t="str">
            <v>س1</v>
          </cell>
        </row>
        <row r="3678">
          <cell r="A3678">
            <v>215705</v>
          </cell>
          <cell r="B3678" t="str">
            <v>راميا رضوان</v>
          </cell>
          <cell r="C3678" t="str">
            <v>محمد</v>
          </cell>
          <cell r="D3678" t="str">
            <v>تركمان</v>
          </cell>
          <cell r="E3678" t="str">
            <v>س2</v>
          </cell>
        </row>
        <row r="3679">
          <cell r="A3679">
            <v>215706</v>
          </cell>
          <cell r="B3679" t="str">
            <v>رائد الابراهيم</v>
          </cell>
          <cell r="C3679" t="str">
            <v>محمد خير</v>
          </cell>
          <cell r="D3679" t="str">
            <v>اميرة</v>
          </cell>
          <cell r="E3679" t="str">
            <v>س1</v>
          </cell>
        </row>
        <row r="3680">
          <cell r="A3680">
            <v>215707</v>
          </cell>
          <cell r="B3680" t="str">
            <v>ربيع الاحمد</v>
          </cell>
          <cell r="C3680" t="str">
            <v>يحيى</v>
          </cell>
          <cell r="D3680" t="str">
            <v>ايمان</v>
          </cell>
          <cell r="E3680" t="str">
            <v>س2</v>
          </cell>
        </row>
        <row r="3681">
          <cell r="A3681">
            <v>215708</v>
          </cell>
          <cell r="B3681" t="str">
            <v>رحاب صحن</v>
          </cell>
          <cell r="C3681" t="str">
            <v>عبد الغني</v>
          </cell>
          <cell r="D3681" t="str">
            <v>وفيقه</v>
          </cell>
          <cell r="E3681" t="str">
            <v>س1</v>
          </cell>
        </row>
        <row r="3682">
          <cell r="A3682">
            <v>215709</v>
          </cell>
          <cell r="B3682" t="str">
            <v>رزان الاحمد</v>
          </cell>
          <cell r="C3682" t="str">
            <v>محمد</v>
          </cell>
          <cell r="D3682" t="str">
            <v>سناء</v>
          </cell>
          <cell r="E3682" t="str">
            <v>س2</v>
          </cell>
        </row>
        <row r="3683">
          <cell r="A3683">
            <v>215710</v>
          </cell>
          <cell r="B3683" t="str">
            <v>رزان الدمشقي</v>
          </cell>
          <cell r="C3683" t="str">
            <v xml:space="preserve">عصام </v>
          </cell>
          <cell r="D3683" t="str">
            <v>منى</v>
          </cell>
          <cell r="E3683" t="str">
            <v>س1</v>
          </cell>
        </row>
        <row r="3684">
          <cell r="A3684">
            <v>215711</v>
          </cell>
          <cell r="B3684" t="str">
            <v>رزان سليمان</v>
          </cell>
          <cell r="C3684" t="str">
            <v>محمد</v>
          </cell>
          <cell r="D3684" t="str">
            <v>سهام</v>
          </cell>
          <cell r="E3684" t="str">
            <v>س1</v>
          </cell>
        </row>
        <row r="3685">
          <cell r="A3685">
            <v>215712</v>
          </cell>
          <cell r="B3685" t="str">
            <v>رزان قسام</v>
          </cell>
          <cell r="C3685" t="str">
            <v>عماد</v>
          </cell>
          <cell r="D3685" t="str">
            <v>ريمند</v>
          </cell>
          <cell r="E3685" t="str">
            <v>س1</v>
          </cell>
        </row>
        <row r="3686">
          <cell r="A3686">
            <v>215713</v>
          </cell>
          <cell r="B3686" t="str">
            <v>رزان مصطفى</v>
          </cell>
          <cell r="C3686" t="str">
            <v>بديع</v>
          </cell>
          <cell r="D3686" t="str">
            <v>سميرة</v>
          </cell>
          <cell r="E3686" t="str">
            <v>س2</v>
          </cell>
        </row>
        <row r="3687">
          <cell r="A3687">
            <v>215714</v>
          </cell>
          <cell r="B3687" t="str">
            <v>رزان ناصر</v>
          </cell>
          <cell r="C3687" t="str">
            <v>محمدعدنان</v>
          </cell>
          <cell r="D3687" t="str">
            <v>قمر</v>
          </cell>
          <cell r="E3687" t="str">
            <v>س1</v>
          </cell>
        </row>
        <row r="3688">
          <cell r="A3688">
            <v>215715</v>
          </cell>
          <cell r="B3688" t="str">
            <v>رشا شبعاني</v>
          </cell>
          <cell r="C3688" t="str">
            <v>احمد</v>
          </cell>
          <cell r="D3688" t="str">
            <v>رولة</v>
          </cell>
          <cell r="E3688" t="str">
            <v>س2</v>
          </cell>
        </row>
        <row r="3689">
          <cell r="A3689">
            <v>215716</v>
          </cell>
          <cell r="B3689" t="str">
            <v>رشا عدنان</v>
          </cell>
          <cell r="C3689" t="str">
            <v>حسين</v>
          </cell>
          <cell r="D3689" t="str">
            <v>رانيا</v>
          </cell>
          <cell r="E3689" t="str">
            <v>س2ح</v>
          </cell>
        </row>
        <row r="3690">
          <cell r="A3690">
            <v>215717</v>
          </cell>
          <cell r="B3690" t="str">
            <v>رشا علي</v>
          </cell>
          <cell r="C3690" t="str">
            <v>عصام</v>
          </cell>
          <cell r="D3690" t="str">
            <v>خديجه</v>
          </cell>
          <cell r="E3690" t="str">
            <v>س2</v>
          </cell>
        </row>
        <row r="3691">
          <cell r="A3691">
            <v>215718</v>
          </cell>
          <cell r="B3691" t="str">
            <v>رضوان الموات</v>
          </cell>
          <cell r="C3691" t="str">
            <v xml:space="preserve">محمد </v>
          </cell>
          <cell r="D3691" t="str">
            <v>منى</v>
          </cell>
          <cell r="E3691" t="str">
            <v>س1</v>
          </cell>
        </row>
        <row r="3692">
          <cell r="A3692">
            <v>215719</v>
          </cell>
          <cell r="B3692" t="str">
            <v>رضوان زرقا</v>
          </cell>
          <cell r="C3692" t="str">
            <v>حسام</v>
          </cell>
          <cell r="D3692" t="str">
            <v>ليلى</v>
          </cell>
          <cell r="E3692" t="str">
            <v>س1</v>
          </cell>
        </row>
        <row r="3693">
          <cell r="A3693">
            <v>215720</v>
          </cell>
          <cell r="B3693" t="str">
            <v>رغد زهر الدين</v>
          </cell>
          <cell r="C3693" t="str">
            <v>عبد الكريم</v>
          </cell>
          <cell r="D3693" t="str">
            <v>مانيا</v>
          </cell>
          <cell r="E3693" t="str">
            <v>س2</v>
          </cell>
        </row>
        <row r="3694">
          <cell r="A3694">
            <v>215721</v>
          </cell>
          <cell r="B3694" t="str">
            <v>رغد عامر</v>
          </cell>
          <cell r="C3694" t="str">
            <v>يوسف</v>
          </cell>
          <cell r="D3694" t="str">
            <v>ريما</v>
          </cell>
          <cell r="E3694" t="str">
            <v>س1</v>
          </cell>
        </row>
        <row r="3695">
          <cell r="A3695">
            <v>215722</v>
          </cell>
          <cell r="B3695" t="str">
            <v>رغد كامل</v>
          </cell>
          <cell r="C3695" t="str">
            <v>محمد عامر</v>
          </cell>
          <cell r="D3695" t="str">
            <v>رابعه</v>
          </cell>
          <cell r="E3695" t="str">
            <v>س1</v>
          </cell>
        </row>
        <row r="3696">
          <cell r="A3696">
            <v>215723</v>
          </cell>
          <cell r="B3696" t="str">
            <v>رفاه حاج موسى</v>
          </cell>
          <cell r="C3696" t="str">
            <v>زكريا</v>
          </cell>
          <cell r="D3696" t="str">
            <v>غادة</v>
          </cell>
          <cell r="E3696" t="str">
            <v>س1</v>
          </cell>
        </row>
        <row r="3697">
          <cell r="A3697">
            <v>215724</v>
          </cell>
          <cell r="B3697" t="str">
            <v>رقيه رحماني مشهور</v>
          </cell>
          <cell r="C3697" t="str">
            <v>فرامرز</v>
          </cell>
          <cell r="D3697" t="str">
            <v>منى</v>
          </cell>
          <cell r="E3697" t="str">
            <v>س1</v>
          </cell>
        </row>
        <row r="3698">
          <cell r="A3698">
            <v>215725</v>
          </cell>
          <cell r="B3698" t="str">
            <v>رقيه عوض</v>
          </cell>
          <cell r="C3698" t="str">
            <v>عوض</v>
          </cell>
          <cell r="D3698" t="str">
            <v xml:space="preserve">طليعه </v>
          </cell>
          <cell r="E3698" t="str">
            <v>س1</v>
          </cell>
        </row>
        <row r="3699">
          <cell r="A3699">
            <v>215726</v>
          </cell>
          <cell r="B3699" t="str">
            <v>رقيه محمود</v>
          </cell>
          <cell r="C3699" t="str">
            <v>لؤي</v>
          </cell>
          <cell r="D3699" t="str">
            <v>دلال</v>
          </cell>
          <cell r="E3699" t="str">
            <v>س1</v>
          </cell>
        </row>
        <row r="3700">
          <cell r="A3700">
            <v>215727</v>
          </cell>
          <cell r="B3700" t="str">
            <v>رلى غريب</v>
          </cell>
          <cell r="C3700" t="str">
            <v>صخر</v>
          </cell>
          <cell r="D3700" t="str">
            <v>الهام</v>
          </cell>
          <cell r="E3700" t="str">
            <v>س1</v>
          </cell>
        </row>
        <row r="3701">
          <cell r="A3701">
            <v>215728</v>
          </cell>
          <cell r="B3701" t="str">
            <v>رمال الابراهيم</v>
          </cell>
          <cell r="C3701" t="str">
            <v>غازي</v>
          </cell>
          <cell r="D3701" t="str">
            <v>هدى</v>
          </cell>
          <cell r="E3701" t="str">
            <v>س1</v>
          </cell>
        </row>
        <row r="3702">
          <cell r="A3702">
            <v>215729</v>
          </cell>
          <cell r="B3702" t="str">
            <v>رنا زريق</v>
          </cell>
          <cell r="C3702" t="str">
            <v>بهاء الدين</v>
          </cell>
          <cell r="D3702" t="str">
            <v>نجاح</v>
          </cell>
          <cell r="E3702" t="str">
            <v>س1</v>
          </cell>
        </row>
        <row r="3703">
          <cell r="A3703">
            <v>215730</v>
          </cell>
          <cell r="B3703" t="str">
            <v>رنيم بعريني</v>
          </cell>
          <cell r="C3703" t="str">
            <v>عمار</v>
          </cell>
          <cell r="D3703" t="str">
            <v>فريال</v>
          </cell>
          <cell r="E3703" t="str">
            <v>س2ح</v>
          </cell>
        </row>
        <row r="3704">
          <cell r="A3704">
            <v>215731</v>
          </cell>
          <cell r="B3704" t="str">
            <v>رنيم حوراني</v>
          </cell>
          <cell r="C3704" t="str">
            <v xml:space="preserve">رامز </v>
          </cell>
          <cell r="D3704" t="str">
            <v xml:space="preserve">رنا </v>
          </cell>
          <cell r="E3704" t="str">
            <v>س2</v>
          </cell>
        </row>
        <row r="3705">
          <cell r="A3705">
            <v>215732</v>
          </cell>
          <cell r="B3705" t="str">
            <v>رنيم ددش</v>
          </cell>
          <cell r="C3705" t="str">
            <v>أحمد</v>
          </cell>
          <cell r="D3705" t="str">
            <v>فطوم</v>
          </cell>
          <cell r="E3705" t="str">
            <v>س2</v>
          </cell>
        </row>
        <row r="3706">
          <cell r="A3706">
            <v>215733</v>
          </cell>
          <cell r="B3706" t="str">
            <v>رنيم سليمان</v>
          </cell>
          <cell r="C3706" t="str">
            <v>فايز</v>
          </cell>
          <cell r="D3706" t="str">
            <v>دعد</v>
          </cell>
          <cell r="E3706" t="str">
            <v>س1</v>
          </cell>
        </row>
        <row r="3707">
          <cell r="A3707">
            <v>215734</v>
          </cell>
          <cell r="B3707" t="str">
            <v>رنيم عقيد</v>
          </cell>
          <cell r="C3707" t="str">
            <v>محمد غازي</v>
          </cell>
          <cell r="D3707" t="str">
            <v>سمر</v>
          </cell>
          <cell r="E3707" t="str">
            <v>س1</v>
          </cell>
        </row>
        <row r="3708">
          <cell r="A3708">
            <v>215735</v>
          </cell>
          <cell r="B3708" t="str">
            <v>رنين ديب</v>
          </cell>
          <cell r="C3708" t="str">
            <v>منير</v>
          </cell>
          <cell r="D3708" t="str">
            <v>منى</v>
          </cell>
          <cell r="E3708" t="str">
            <v>س2</v>
          </cell>
        </row>
        <row r="3709">
          <cell r="A3709">
            <v>215736</v>
          </cell>
          <cell r="B3709" t="str">
            <v>رهام ابو قرعه</v>
          </cell>
          <cell r="C3709" t="str">
            <v xml:space="preserve">ياسين </v>
          </cell>
          <cell r="D3709" t="str">
            <v>بتول</v>
          </cell>
          <cell r="E3709" t="str">
            <v>س2</v>
          </cell>
        </row>
        <row r="3710">
          <cell r="A3710">
            <v>215737</v>
          </cell>
          <cell r="B3710" t="str">
            <v>رهام الحموي</v>
          </cell>
          <cell r="C3710" t="str">
            <v>محمد ياسين</v>
          </cell>
          <cell r="D3710" t="str">
            <v>نور الهدى</v>
          </cell>
          <cell r="E3710" t="str">
            <v>س1</v>
          </cell>
        </row>
        <row r="3711">
          <cell r="A3711">
            <v>215738</v>
          </cell>
          <cell r="B3711" t="str">
            <v>رهام بدران</v>
          </cell>
          <cell r="C3711" t="str">
            <v>شوكت</v>
          </cell>
          <cell r="D3711" t="str">
            <v>بثينه</v>
          </cell>
          <cell r="E3711" t="str">
            <v>س1</v>
          </cell>
        </row>
        <row r="3712">
          <cell r="A3712">
            <v>215739</v>
          </cell>
          <cell r="B3712" t="str">
            <v>رهام خلف</v>
          </cell>
          <cell r="C3712" t="str">
            <v>محمد</v>
          </cell>
          <cell r="D3712" t="str">
            <v>رغداء</v>
          </cell>
          <cell r="E3712" t="str">
            <v>س1</v>
          </cell>
        </row>
        <row r="3713">
          <cell r="A3713">
            <v>215740</v>
          </cell>
          <cell r="B3713" t="str">
            <v>رهام عثمان</v>
          </cell>
          <cell r="C3713" t="str">
            <v>ابراهيم</v>
          </cell>
          <cell r="D3713" t="str">
            <v>سلمى</v>
          </cell>
          <cell r="E3713" t="str">
            <v>س2</v>
          </cell>
        </row>
        <row r="3714">
          <cell r="A3714">
            <v>215741</v>
          </cell>
          <cell r="B3714" t="str">
            <v>رهام عيسى</v>
          </cell>
          <cell r="C3714" t="str">
            <v>محمود</v>
          </cell>
          <cell r="D3714" t="str">
            <v>آسيا</v>
          </cell>
          <cell r="E3714" t="str">
            <v>س2</v>
          </cell>
        </row>
        <row r="3715">
          <cell r="A3715">
            <v>215742</v>
          </cell>
          <cell r="B3715" t="str">
            <v>رهام مخلوف</v>
          </cell>
          <cell r="C3715" t="str">
            <v xml:space="preserve">سامر </v>
          </cell>
          <cell r="D3715" t="str">
            <v xml:space="preserve">ليندا </v>
          </cell>
          <cell r="E3715" t="str">
            <v>س1</v>
          </cell>
        </row>
        <row r="3716">
          <cell r="A3716">
            <v>215743</v>
          </cell>
          <cell r="B3716" t="str">
            <v>رهف الحاتم</v>
          </cell>
          <cell r="C3716" t="str">
            <v>حسان</v>
          </cell>
          <cell r="D3716" t="str">
            <v>ماري</v>
          </cell>
          <cell r="E3716" t="str">
            <v>س2</v>
          </cell>
        </row>
        <row r="3717">
          <cell r="A3717">
            <v>215744</v>
          </cell>
          <cell r="B3717" t="str">
            <v>رهف الخليل</v>
          </cell>
          <cell r="C3717" t="str">
            <v>اسد</v>
          </cell>
          <cell r="D3717" t="str">
            <v>سميره</v>
          </cell>
          <cell r="E3717" t="str">
            <v>س1</v>
          </cell>
        </row>
        <row r="3718">
          <cell r="A3718">
            <v>215745</v>
          </cell>
          <cell r="B3718" t="str">
            <v>رهف الرحيه</v>
          </cell>
          <cell r="C3718" t="str">
            <v>آصف</v>
          </cell>
          <cell r="D3718" t="str">
            <v>مي</v>
          </cell>
          <cell r="E3718" t="str">
            <v>س2</v>
          </cell>
        </row>
        <row r="3719">
          <cell r="A3719">
            <v>215746</v>
          </cell>
          <cell r="B3719" t="str">
            <v>رهف حامض</v>
          </cell>
          <cell r="C3719" t="str">
            <v>محسن</v>
          </cell>
          <cell r="D3719" t="str">
            <v>ميساء</v>
          </cell>
          <cell r="E3719" t="str">
            <v>س1</v>
          </cell>
        </row>
        <row r="3720">
          <cell r="A3720">
            <v>215747</v>
          </cell>
          <cell r="B3720" t="str">
            <v>رهف حمود</v>
          </cell>
          <cell r="C3720" t="str">
            <v>محمد</v>
          </cell>
          <cell r="D3720" t="str">
            <v>هيام</v>
          </cell>
          <cell r="E3720" t="str">
            <v>س2</v>
          </cell>
        </row>
        <row r="3721">
          <cell r="A3721">
            <v>215748</v>
          </cell>
          <cell r="B3721" t="str">
            <v>رهف سلمان</v>
          </cell>
          <cell r="C3721" t="str">
            <v>حافظ</v>
          </cell>
          <cell r="D3721" t="str">
            <v>رقي</v>
          </cell>
          <cell r="E3721" t="str">
            <v>س1</v>
          </cell>
        </row>
        <row r="3722">
          <cell r="A3722">
            <v>215749</v>
          </cell>
          <cell r="B3722" t="str">
            <v>رهف عمران</v>
          </cell>
          <cell r="C3722" t="str">
            <v>عمران</v>
          </cell>
          <cell r="D3722" t="str">
            <v>ناديا</v>
          </cell>
          <cell r="E3722" t="str">
            <v>س2</v>
          </cell>
        </row>
        <row r="3723">
          <cell r="A3723">
            <v>215750</v>
          </cell>
          <cell r="B3723" t="str">
            <v>رهف هلال</v>
          </cell>
          <cell r="C3723" t="str">
            <v>علي</v>
          </cell>
          <cell r="D3723" t="str">
            <v>امال</v>
          </cell>
          <cell r="E3723" t="str">
            <v>س1</v>
          </cell>
        </row>
        <row r="3724">
          <cell r="A3724">
            <v>215751</v>
          </cell>
          <cell r="B3724" t="str">
            <v>روان العبد</v>
          </cell>
          <cell r="C3724" t="str">
            <v>محمد كمال</v>
          </cell>
          <cell r="D3724" t="str">
            <v>نسيبه</v>
          </cell>
          <cell r="E3724" t="str">
            <v>س1</v>
          </cell>
        </row>
        <row r="3725">
          <cell r="A3725">
            <v>215752</v>
          </cell>
          <cell r="B3725" t="str">
            <v>روان النحلاوي</v>
          </cell>
          <cell r="C3725" t="str">
            <v>محمد بشار</v>
          </cell>
          <cell r="D3725" t="str">
            <v>منتهى</v>
          </cell>
          <cell r="E3725" t="str">
            <v>س1</v>
          </cell>
        </row>
        <row r="3726">
          <cell r="A3726">
            <v>215753</v>
          </cell>
          <cell r="B3726" t="str">
            <v>روبي الطحان</v>
          </cell>
          <cell r="C3726" t="str">
            <v xml:space="preserve">رضوان </v>
          </cell>
          <cell r="D3726" t="str">
            <v>غيثاء</v>
          </cell>
          <cell r="E3726" t="str">
            <v>س2ح</v>
          </cell>
        </row>
        <row r="3727">
          <cell r="A3727">
            <v>215754</v>
          </cell>
          <cell r="B3727" t="str">
            <v>روز جبرة</v>
          </cell>
          <cell r="C3727" t="str">
            <v>وائل</v>
          </cell>
          <cell r="D3727" t="str">
            <v>نبيهه</v>
          </cell>
          <cell r="E3727" t="str">
            <v>س1</v>
          </cell>
        </row>
        <row r="3728">
          <cell r="A3728">
            <v>215755</v>
          </cell>
          <cell r="B3728" t="str">
            <v>روعه القداح</v>
          </cell>
          <cell r="C3728" t="str">
            <v>نصر</v>
          </cell>
          <cell r="D3728" t="str">
            <v>لينا</v>
          </cell>
          <cell r="E3728" t="str">
            <v>س1</v>
          </cell>
        </row>
        <row r="3729">
          <cell r="A3729">
            <v>215756</v>
          </cell>
          <cell r="B3729" t="str">
            <v>روعه غانم</v>
          </cell>
          <cell r="C3729" t="str">
            <v>ايمن</v>
          </cell>
          <cell r="D3729" t="str">
            <v>مازنه</v>
          </cell>
          <cell r="E3729" t="str">
            <v>س1</v>
          </cell>
        </row>
        <row r="3730">
          <cell r="A3730">
            <v>215757</v>
          </cell>
          <cell r="B3730" t="str">
            <v>رونا سطمه</v>
          </cell>
          <cell r="C3730" t="str">
            <v>فريد</v>
          </cell>
          <cell r="D3730" t="str">
            <v>اليسار</v>
          </cell>
          <cell r="E3730" t="str">
            <v>س1</v>
          </cell>
        </row>
        <row r="3731">
          <cell r="A3731">
            <v>215758</v>
          </cell>
          <cell r="B3731" t="str">
            <v>رونيت دبوس</v>
          </cell>
          <cell r="C3731" t="str">
            <v>سامر</v>
          </cell>
          <cell r="D3731" t="str">
            <v>عتاب</v>
          </cell>
          <cell r="E3731" t="str">
            <v>س2ح</v>
          </cell>
        </row>
        <row r="3732">
          <cell r="A3732">
            <v>215759</v>
          </cell>
          <cell r="B3732" t="str">
            <v>رؤى رمضان</v>
          </cell>
          <cell r="C3732" t="str">
            <v>وليد</v>
          </cell>
          <cell r="D3732" t="str">
            <v>صفاء</v>
          </cell>
          <cell r="E3732" t="str">
            <v>س2</v>
          </cell>
        </row>
        <row r="3733">
          <cell r="A3733">
            <v>215760</v>
          </cell>
          <cell r="B3733" t="str">
            <v>رؤى معروف</v>
          </cell>
          <cell r="C3733" t="str">
            <v>زهير</v>
          </cell>
          <cell r="D3733" t="str">
            <v>اميره</v>
          </cell>
          <cell r="E3733" t="str">
            <v>س2ح</v>
          </cell>
        </row>
        <row r="3734">
          <cell r="A3734">
            <v>215761</v>
          </cell>
          <cell r="B3734" t="str">
            <v>رؤى هرموش</v>
          </cell>
          <cell r="C3734" t="str">
            <v>حاتم</v>
          </cell>
          <cell r="D3734" t="str">
            <v>منال</v>
          </cell>
          <cell r="E3734" t="str">
            <v>س1</v>
          </cell>
        </row>
        <row r="3735">
          <cell r="A3735">
            <v>215762</v>
          </cell>
          <cell r="B3735" t="str">
            <v>ريم السلوم</v>
          </cell>
          <cell r="C3735" t="str">
            <v>عماد</v>
          </cell>
          <cell r="D3735" t="str">
            <v>سهر</v>
          </cell>
          <cell r="E3735" t="str">
            <v>س1</v>
          </cell>
        </row>
        <row r="3736">
          <cell r="A3736">
            <v>215763</v>
          </cell>
          <cell r="B3736" t="str">
            <v>ريم أبو قش</v>
          </cell>
          <cell r="C3736" t="str">
            <v>عبد الستار</v>
          </cell>
          <cell r="D3736" t="str">
            <v>امنه</v>
          </cell>
          <cell r="E3736" t="str">
            <v>س2ح</v>
          </cell>
        </row>
        <row r="3737">
          <cell r="A3737">
            <v>215764</v>
          </cell>
          <cell r="B3737" t="str">
            <v>ريم سالم</v>
          </cell>
          <cell r="C3737" t="str">
            <v>سالم</v>
          </cell>
          <cell r="D3737" t="str">
            <v>فتاه</v>
          </cell>
          <cell r="E3737" t="str">
            <v>س2ح</v>
          </cell>
        </row>
        <row r="3738">
          <cell r="A3738">
            <v>215765</v>
          </cell>
          <cell r="B3738" t="str">
            <v>ريم شريبه</v>
          </cell>
          <cell r="C3738" t="str">
            <v>فرحات</v>
          </cell>
          <cell r="D3738" t="str">
            <v>غاده</v>
          </cell>
          <cell r="E3738" t="str">
            <v>س2</v>
          </cell>
        </row>
        <row r="3739">
          <cell r="A3739">
            <v>215766</v>
          </cell>
          <cell r="B3739" t="str">
            <v>ريم كاتبه</v>
          </cell>
          <cell r="C3739" t="str">
            <v>لطفي</v>
          </cell>
          <cell r="D3739" t="str">
            <v>سكيه</v>
          </cell>
          <cell r="E3739" t="str">
            <v>س1</v>
          </cell>
        </row>
        <row r="3740">
          <cell r="A3740">
            <v>215767</v>
          </cell>
          <cell r="B3740" t="str">
            <v>ريما يوسف</v>
          </cell>
          <cell r="C3740" t="str">
            <v>مازن</v>
          </cell>
          <cell r="D3740" t="str">
            <v>لينا</v>
          </cell>
          <cell r="E3740" t="str">
            <v>س1</v>
          </cell>
        </row>
        <row r="3741">
          <cell r="A3741">
            <v>215768</v>
          </cell>
          <cell r="B3741" t="str">
            <v>ريمال النبواني</v>
          </cell>
          <cell r="C3741" t="str">
            <v>حمد</v>
          </cell>
          <cell r="D3741" t="str">
            <v>شفيقه</v>
          </cell>
          <cell r="E3741" t="str">
            <v>س2</v>
          </cell>
        </row>
        <row r="3742">
          <cell r="A3742">
            <v>215769</v>
          </cell>
          <cell r="B3742" t="str">
            <v>رين اسعد</v>
          </cell>
          <cell r="C3742" t="str">
            <v>سمعان</v>
          </cell>
          <cell r="D3742" t="str">
            <v>مثيلا</v>
          </cell>
          <cell r="E3742" t="str">
            <v>س1</v>
          </cell>
        </row>
        <row r="3743">
          <cell r="A3743">
            <v>215770</v>
          </cell>
          <cell r="B3743" t="str">
            <v>رينه نوفل</v>
          </cell>
          <cell r="C3743" t="str">
            <v>اكرم</v>
          </cell>
          <cell r="D3743" t="str">
            <v>سناء</v>
          </cell>
          <cell r="E3743" t="str">
            <v>س2</v>
          </cell>
        </row>
        <row r="3744">
          <cell r="A3744">
            <v>215771</v>
          </cell>
          <cell r="B3744" t="str">
            <v>زبيده الابراهيم</v>
          </cell>
          <cell r="C3744" t="str">
            <v>اسماعيل</v>
          </cell>
          <cell r="D3744" t="str">
            <v>صبحه</v>
          </cell>
          <cell r="E3744" t="str">
            <v>س1</v>
          </cell>
        </row>
        <row r="3745">
          <cell r="A3745">
            <v>215772</v>
          </cell>
          <cell r="B3745" t="str">
            <v>زكريا المصري</v>
          </cell>
          <cell r="C3745" t="str">
            <v>محمود</v>
          </cell>
          <cell r="D3745" t="str">
            <v>سناء</v>
          </cell>
          <cell r="E3745" t="str">
            <v>س1</v>
          </cell>
        </row>
        <row r="3746">
          <cell r="A3746">
            <v>215773</v>
          </cell>
          <cell r="B3746" t="str">
            <v>زهره العليوي</v>
          </cell>
          <cell r="C3746" t="str">
            <v xml:space="preserve">اسماعيل </v>
          </cell>
          <cell r="D3746" t="str">
            <v xml:space="preserve">عبير </v>
          </cell>
          <cell r="E3746" t="str">
            <v>س2ح</v>
          </cell>
        </row>
        <row r="3747">
          <cell r="A3747">
            <v>215774</v>
          </cell>
          <cell r="B3747" t="str">
            <v>زهور سلطان</v>
          </cell>
          <cell r="C3747" t="str">
            <v>يسير</v>
          </cell>
          <cell r="D3747" t="str">
            <v>حياة</v>
          </cell>
          <cell r="E3747" t="str">
            <v>س1</v>
          </cell>
        </row>
        <row r="3748">
          <cell r="A3748">
            <v>215775</v>
          </cell>
          <cell r="B3748" t="str">
            <v>زينب اجنيد</v>
          </cell>
          <cell r="C3748" t="str">
            <v>عمر</v>
          </cell>
          <cell r="D3748" t="str">
            <v>اديل</v>
          </cell>
          <cell r="E3748" t="str">
            <v>س2</v>
          </cell>
        </row>
        <row r="3749">
          <cell r="A3749">
            <v>215776</v>
          </cell>
          <cell r="B3749" t="str">
            <v>زينب الدويري</v>
          </cell>
          <cell r="C3749" t="str">
            <v>كاسر</v>
          </cell>
          <cell r="D3749" t="str">
            <v>دعد</v>
          </cell>
          <cell r="E3749" t="str">
            <v>س2</v>
          </cell>
        </row>
        <row r="3750">
          <cell r="A3750">
            <v>215777</v>
          </cell>
          <cell r="B3750" t="str">
            <v>زينب عمران</v>
          </cell>
          <cell r="C3750" t="str">
            <v>أديب</v>
          </cell>
          <cell r="D3750" t="str">
            <v>سلمى</v>
          </cell>
          <cell r="E3750" t="str">
            <v>س2</v>
          </cell>
        </row>
        <row r="3751">
          <cell r="A3751">
            <v>215778</v>
          </cell>
          <cell r="B3751" t="str">
            <v>زينب محمد</v>
          </cell>
          <cell r="C3751" t="str">
            <v>جهاد</v>
          </cell>
          <cell r="D3751" t="str">
            <v>مفيده</v>
          </cell>
          <cell r="E3751" t="str">
            <v>س1</v>
          </cell>
        </row>
        <row r="3752">
          <cell r="A3752">
            <v>215779</v>
          </cell>
          <cell r="B3752" t="str">
            <v>زينه الصبح</v>
          </cell>
          <cell r="C3752" t="str">
            <v>محمد هلال</v>
          </cell>
          <cell r="D3752" t="str">
            <v>سوزان</v>
          </cell>
          <cell r="E3752" t="str">
            <v>س1</v>
          </cell>
        </row>
        <row r="3753">
          <cell r="A3753">
            <v>215780</v>
          </cell>
          <cell r="B3753" t="str">
            <v>سابرينا جك</v>
          </cell>
          <cell r="C3753" t="str">
            <v>يوسف</v>
          </cell>
          <cell r="D3753" t="str">
            <v xml:space="preserve">نهى </v>
          </cell>
          <cell r="E3753" t="str">
            <v>س2</v>
          </cell>
        </row>
        <row r="3754">
          <cell r="A3754">
            <v>215781</v>
          </cell>
          <cell r="B3754" t="str">
            <v>سارة اسعد</v>
          </cell>
          <cell r="C3754" t="str">
            <v>وائل</v>
          </cell>
          <cell r="D3754" t="str">
            <v>لميه</v>
          </cell>
          <cell r="E3754" t="str">
            <v>س2</v>
          </cell>
        </row>
        <row r="3755">
          <cell r="A3755">
            <v>215782</v>
          </cell>
          <cell r="B3755" t="str">
            <v>سارة صواف</v>
          </cell>
          <cell r="C3755" t="str">
            <v>مخلص</v>
          </cell>
          <cell r="D3755" t="str">
            <v>خمائل</v>
          </cell>
          <cell r="E3755" t="str">
            <v>س1</v>
          </cell>
        </row>
        <row r="3756">
          <cell r="A3756">
            <v>215783</v>
          </cell>
          <cell r="B3756" t="str">
            <v>ساره اسعد</v>
          </cell>
          <cell r="C3756" t="str">
            <v xml:space="preserve">نمر </v>
          </cell>
          <cell r="D3756" t="str">
            <v xml:space="preserve">فاطمه </v>
          </cell>
          <cell r="E3756" t="str">
            <v>س1</v>
          </cell>
        </row>
        <row r="3757">
          <cell r="A3757">
            <v>215784</v>
          </cell>
          <cell r="B3757" t="str">
            <v>سالي الغزي</v>
          </cell>
          <cell r="C3757" t="str">
            <v xml:space="preserve">حسين </v>
          </cell>
          <cell r="D3757" t="str">
            <v>حمده</v>
          </cell>
          <cell r="E3757" t="str">
            <v>س2</v>
          </cell>
        </row>
        <row r="3758">
          <cell r="A3758">
            <v>215785</v>
          </cell>
          <cell r="B3758" t="str">
            <v>سامر الشعار</v>
          </cell>
          <cell r="C3758" t="str">
            <v>حمد</v>
          </cell>
          <cell r="D3758" t="str">
            <v>هنيا</v>
          </cell>
          <cell r="E3758" t="str">
            <v>س1</v>
          </cell>
        </row>
        <row r="3759">
          <cell r="A3759">
            <v>215786</v>
          </cell>
          <cell r="B3759" t="str">
            <v>ساندي الخوري</v>
          </cell>
          <cell r="C3759" t="str">
            <v>سليمان</v>
          </cell>
          <cell r="D3759" t="str">
            <v>سها</v>
          </cell>
          <cell r="E3759" t="str">
            <v>س1</v>
          </cell>
        </row>
        <row r="3760">
          <cell r="A3760">
            <v>215787</v>
          </cell>
          <cell r="B3760" t="str">
            <v>ساندي داود</v>
          </cell>
          <cell r="C3760" t="str">
            <v xml:space="preserve">سليمان </v>
          </cell>
          <cell r="D3760" t="str">
            <v xml:space="preserve">جرجيت </v>
          </cell>
          <cell r="E3760" t="str">
            <v>س1</v>
          </cell>
        </row>
        <row r="3761">
          <cell r="A3761">
            <v>215788</v>
          </cell>
          <cell r="B3761" t="str">
            <v>سحر السيد</v>
          </cell>
          <cell r="C3761" t="str">
            <v>حمز ه</v>
          </cell>
          <cell r="D3761" t="str">
            <v xml:space="preserve">ندى </v>
          </cell>
          <cell r="E3761" t="str">
            <v>س1</v>
          </cell>
        </row>
        <row r="3762">
          <cell r="A3762">
            <v>215789</v>
          </cell>
          <cell r="B3762" t="str">
            <v>سحر غصن</v>
          </cell>
          <cell r="C3762" t="str">
            <v>حسن</v>
          </cell>
          <cell r="D3762" t="str">
            <v>ازدهار</v>
          </cell>
          <cell r="E3762" t="str">
            <v>س1</v>
          </cell>
        </row>
        <row r="3763">
          <cell r="A3763">
            <v>215790</v>
          </cell>
          <cell r="B3763" t="str">
            <v>سدرة المنتهى حمزه</v>
          </cell>
          <cell r="C3763" t="str">
            <v>جمال</v>
          </cell>
          <cell r="D3763" t="str">
            <v>عروبه</v>
          </cell>
          <cell r="E3763" t="str">
            <v>س1</v>
          </cell>
        </row>
        <row r="3764">
          <cell r="A3764">
            <v>215791</v>
          </cell>
          <cell r="B3764" t="str">
            <v>سدره خليفه</v>
          </cell>
          <cell r="C3764" t="str">
            <v>سامر</v>
          </cell>
          <cell r="D3764" t="str">
            <v>ميساء</v>
          </cell>
          <cell r="E3764" t="str">
            <v>س2ح</v>
          </cell>
        </row>
        <row r="3765">
          <cell r="A3765">
            <v>215792</v>
          </cell>
          <cell r="B3765" t="str">
            <v>سعد الحسن</v>
          </cell>
          <cell r="C3765" t="str">
            <v>محمد</v>
          </cell>
          <cell r="D3765" t="str">
            <v>خديجه</v>
          </cell>
          <cell r="E3765" t="str">
            <v>س1</v>
          </cell>
        </row>
        <row r="3766">
          <cell r="A3766">
            <v>215793</v>
          </cell>
          <cell r="B3766" t="str">
            <v>سعدالله الشلح</v>
          </cell>
          <cell r="C3766" t="str">
            <v>عباس</v>
          </cell>
          <cell r="D3766" t="str">
            <v>شهيده</v>
          </cell>
          <cell r="E3766" t="str">
            <v>س1</v>
          </cell>
        </row>
        <row r="3767">
          <cell r="A3767">
            <v>215794</v>
          </cell>
          <cell r="B3767" t="str">
            <v>سعيد خليفه</v>
          </cell>
          <cell r="C3767" t="str">
            <v>محمد زهير</v>
          </cell>
          <cell r="D3767" t="str">
            <v>اسما</v>
          </cell>
          <cell r="E3767" t="str">
            <v>س1</v>
          </cell>
        </row>
        <row r="3768">
          <cell r="A3768">
            <v>215795</v>
          </cell>
          <cell r="B3768" t="str">
            <v>سفانة محمد</v>
          </cell>
          <cell r="C3768" t="str">
            <v>احمد</v>
          </cell>
          <cell r="D3768" t="str">
            <v>خديجة</v>
          </cell>
          <cell r="E3768" t="str">
            <v>س2</v>
          </cell>
        </row>
        <row r="3769">
          <cell r="A3769">
            <v>215796</v>
          </cell>
          <cell r="B3769" t="str">
            <v>سكينه شمص</v>
          </cell>
          <cell r="C3769" t="str">
            <v>محمد جواد</v>
          </cell>
          <cell r="D3769" t="str">
            <v>دلال</v>
          </cell>
          <cell r="E3769" t="str">
            <v>س2</v>
          </cell>
        </row>
        <row r="3770">
          <cell r="A3770">
            <v>215797</v>
          </cell>
          <cell r="B3770" t="str">
            <v>سلاف العقباني</v>
          </cell>
          <cell r="C3770" t="str">
            <v>هيسم</v>
          </cell>
          <cell r="D3770" t="str">
            <v>لمى</v>
          </cell>
          <cell r="E3770" t="str">
            <v>س1</v>
          </cell>
        </row>
        <row r="3771">
          <cell r="A3771">
            <v>215798</v>
          </cell>
          <cell r="B3771" t="str">
            <v>سلاف أخرس</v>
          </cell>
          <cell r="C3771" t="str">
            <v>تميم</v>
          </cell>
          <cell r="D3771" t="str">
            <v>أمينه</v>
          </cell>
          <cell r="E3771" t="str">
            <v>س2</v>
          </cell>
        </row>
        <row r="3772">
          <cell r="A3772">
            <v>215799</v>
          </cell>
          <cell r="B3772" t="str">
            <v>سلام حسن</v>
          </cell>
          <cell r="C3772" t="str">
            <v>محمود</v>
          </cell>
          <cell r="D3772" t="str">
            <v>سوسن</v>
          </cell>
          <cell r="E3772" t="str">
            <v>س1</v>
          </cell>
        </row>
        <row r="3773">
          <cell r="A3773">
            <v>215800</v>
          </cell>
          <cell r="B3773" t="str">
            <v>سلام رحيمة</v>
          </cell>
          <cell r="C3773" t="str">
            <v>محمد حسام</v>
          </cell>
          <cell r="D3773" t="str">
            <v>لبنى</v>
          </cell>
          <cell r="E3773" t="str">
            <v>س2ح</v>
          </cell>
        </row>
        <row r="3774">
          <cell r="A3774">
            <v>215801</v>
          </cell>
          <cell r="B3774" t="str">
            <v>سلمى حاضر</v>
          </cell>
          <cell r="C3774" t="str">
            <v>محمد جمال</v>
          </cell>
          <cell r="D3774" t="str">
            <v xml:space="preserve">سحر </v>
          </cell>
          <cell r="E3774" t="str">
            <v>س2</v>
          </cell>
        </row>
        <row r="3775">
          <cell r="A3775">
            <v>215802</v>
          </cell>
          <cell r="B3775" t="str">
            <v>سلمى عيسى</v>
          </cell>
          <cell r="C3775" t="str">
            <v>محمد</v>
          </cell>
          <cell r="D3775" t="str">
            <v>فاطمه</v>
          </cell>
          <cell r="E3775" t="str">
            <v>س1</v>
          </cell>
        </row>
        <row r="3776">
          <cell r="A3776">
            <v>215803</v>
          </cell>
          <cell r="B3776" t="str">
            <v>سلمى نادر</v>
          </cell>
          <cell r="C3776" t="str">
            <v>حمزه</v>
          </cell>
          <cell r="D3776" t="str">
            <v xml:space="preserve">جوليانا </v>
          </cell>
          <cell r="E3776" t="str">
            <v>س1</v>
          </cell>
        </row>
        <row r="3777">
          <cell r="A3777">
            <v>215804</v>
          </cell>
          <cell r="B3777" t="str">
            <v>سلوى المنيف</v>
          </cell>
          <cell r="C3777" t="str">
            <v>مداح</v>
          </cell>
          <cell r="D3777" t="str">
            <v>جحله</v>
          </cell>
          <cell r="E3777" t="str">
            <v>س1</v>
          </cell>
        </row>
        <row r="3778">
          <cell r="A3778">
            <v>215805</v>
          </cell>
          <cell r="B3778" t="str">
            <v>سلوى عجلوني</v>
          </cell>
          <cell r="C3778" t="str">
            <v>عماد</v>
          </cell>
          <cell r="D3778" t="str">
            <v>سناء</v>
          </cell>
          <cell r="E3778" t="str">
            <v>س1</v>
          </cell>
        </row>
        <row r="3779">
          <cell r="A3779">
            <v>215806</v>
          </cell>
          <cell r="B3779" t="str">
            <v>سليمان جيدوري</v>
          </cell>
          <cell r="C3779" t="str">
            <v>خالد</v>
          </cell>
          <cell r="D3779" t="str">
            <v>صباح</v>
          </cell>
          <cell r="E3779" t="str">
            <v>س1</v>
          </cell>
        </row>
        <row r="3780">
          <cell r="A3780">
            <v>215807</v>
          </cell>
          <cell r="B3780" t="str">
            <v>سما حمدان</v>
          </cell>
          <cell r="C3780" t="str">
            <v>حسان</v>
          </cell>
          <cell r="D3780" t="str">
            <v>راغده</v>
          </cell>
          <cell r="E3780" t="str">
            <v>س1</v>
          </cell>
        </row>
        <row r="3781">
          <cell r="A3781">
            <v>215808</v>
          </cell>
          <cell r="B3781" t="str">
            <v>سماح يغمور</v>
          </cell>
          <cell r="C3781" t="str">
            <v xml:space="preserve">محمد سميح </v>
          </cell>
          <cell r="D3781" t="str">
            <v xml:space="preserve">امل </v>
          </cell>
          <cell r="E3781" t="str">
            <v>س2</v>
          </cell>
        </row>
        <row r="3782">
          <cell r="A3782">
            <v>215809</v>
          </cell>
          <cell r="B3782" t="str">
            <v>سماره ابراهيم</v>
          </cell>
          <cell r="C3782" t="str">
            <v>ايمان</v>
          </cell>
          <cell r="D3782" t="str">
            <v>نهاد</v>
          </cell>
          <cell r="E3782" t="str">
            <v>س1</v>
          </cell>
        </row>
        <row r="3783">
          <cell r="A3783">
            <v>215810</v>
          </cell>
          <cell r="B3783" t="str">
            <v>سماره شيخ</v>
          </cell>
          <cell r="C3783" t="str">
            <v>غياث</v>
          </cell>
          <cell r="D3783" t="str">
            <v>عواطف</v>
          </cell>
          <cell r="E3783" t="str">
            <v>س2</v>
          </cell>
        </row>
        <row r="3784">
          <cell r="A3784">
            <v>215811</v>
          </cell>
          <cell r="B3784" t="str">
            <v>سمر الحاج</v>
          </cell>
          <cell r="C3784" t="str">
            <v>نصار</v>
          </cell>
          <cell r="D3784" t="str">
            <v>كاترين</v>
          </cell>
          <cell r="E3784" t="str">
            <v>س2</v>
          </cell>
        </row>
        <row r="3785">
          <cell r="A3785">
            <v>215812</v>
          </cell>
          <cell r="B3785" t="str">
            <v>سميره الكعيد</v>
          </cell>
          <cell r="C3785" t="str">
            <v>حامد</v>
          </cell>
          <cell r="D3785" t="str">
            <v>جميله</v>
          </cell>
          <cell r="E3785" t="str">
            <v>س1</v>
          </cell>
        </row>
        <row r="3786">
          <cell r="A3786">
            <v>215813</v>
          </cell>
          <cell r="B3786" t="str">
            <v>سميه الحمصي</v>
          </cell>
          <cell r="C3786" t="str">
            <v xml:space="preserve">نور الدين </v>
          </cell>
          <cell r="D3786" t="str">
            <v>حسنيه</v>
          </cell>
          <cell r="E3786" t="str">
            <v>س1</v>
          </cell>
        </row>
        <row r="3787">
          <cell r="A3787">
            <v>215814</v>
          </cell>
          <cell r="B3787" t="str">
            <v>سناء السهو</v>
          </cell>
          <cell r="C3787" t="str">
            <v>صالح</v>
          </cell>
          <cell r="D3787" t="str">
            <v>حرية</v>
          </cell>
          <cell r="E3787" t="str">
            <v>س1</v>
          </cell>
        </row>
        <row r="3788">
          <cell r="A3788">
            <v>215815</v>
          </cell>
          <cell r="B3788" t="str">
            <v>سناء الصباغ</v>
          </cell>
          <cell r="C3788" t="str">
            <v xml:space="preserve">هايل </v>
          </cell>
          <cell r="D3788" t="str">
            <v>سهام</v>
          </cell>
          <cell r="E3788" t="str">
            <v>س2</v>
          </cell>
        </row>
        <row r="3789">
          <cell r="A3789">
            <v>215816</v>
          </cell>
          <cell r="B3789" t="str">
            <v>سناء الغلاب</v>
          </cell>
          <cell r="C3789" t="str">
            <v>شحاده</v>
          </cell>
          <cell r="D3789" t="str">
            <v>نجوى</v>
          </cell>
          <cell r="E3789" t="str">
            <v>س2</v>
          </cell>
        </row>
        <row r="3790">
          <cell r="A3790">
            <v>215817</v>
          </cell>
          <cell r="B3790" t="str">
            <v>سناء محمد</v>
          </cell>
          <cell r="C3790" t="str">
            <v>مرسل</v>
          </cell>
          <cell r="D3790" t="str">
            <v>زهور</v>
          </cell>
          <cell r="E3790" t="str">
            <v>س1</v>
          </cell>
        </row>
        <row r="3791">
          <cell r="A3791">
            <v>215818</v>
          </cell>
          <cell r="B3791" t="str">
            <v>سندس عيسى</v>
          </cell>
          <cell r="C3791" t="str">
            <v>جهاد</v>
          </cell>
          <cell r="D3791" t="str">
            <v>جهيده</v>
          </cell>
          <cell r="E3791" t="str">
            <v>س2</v>
          </cell>
        </row>
        <row r="3792">
          <cell r="A3792">
            <v>215819</v>
          </cell>
          <cell r="B3792" t="str">
            <v>سهام ابو حمد</v>
          </cell>
          <cell r="C3792" t="str">
            <v>طه</v>
          </cell>
          <cell r="D3792" t="str">
            <v>مريم</v>
          </cell>
          <cell r="E3792" t="str">
            <v>س2</v>
          </cell>
        </row>
        <row r="3793">
          <cell r="A3793">
            <v>215820</v>
          </cell>
          <cell r="B3793" t="str">
            <v>سهير محمد</v>
          </cell>
          <cell r="C3793" t="str">
            <v>كمال</v>
          </cell>
          <cell r="D3793" t="str">
            <v>هناء</v>
          </cell>
          <cell r="E3793" t="str">
            <v>س1</v>
          </cell>
        </row>
        <row r="3794">
          <cell r="A3794">
            <v>215821</v>
          </cell>
          <cell r="B3794" t="str">
            <v>سوسن منصور</v>
          </cell>
          <cell r="C3794" t="str">
            <v>مدين</v>
          </cell>
          <cell r="D3794" t="str">
            <v>نبيله</v>
          </cell>
          <cell r="E3794" t="str">
            <v>س2</v>
          </cell>
        </row>
        <row r="3795">
          <cell r="A3795">
            <v>215822</v>
          </cell>
          <cell r="B3795" t="str">
            <v>سومر زرقا</v>
          </cell>
          <cell r="C3795" t="str">
            <v>محمد</v>
          </cell>
          <cell r="D3795" t="str">
            <v>ناديا</v>
          </cell>
          <cell r="E3795" t="str">
            <v>س2</v>
          </cell>
        </row>
        <row r="3796">
          <cell r="A3796">
            <v>215823</v>
          </cell>
          <cell r="B3796" t="str">
            <v>سيدره حمود</v>
          </cell>
          <cell r="C3796" t="str">
            <v>بسام</v>
          </cell>
          <cell r="D3796" t="str">
            <v>لوريان</v>
          </cell>
          <cell r="E3796" t="str">
            <v>س1</v>
          </cell>
        </row>
        <row r="3797">
          <cell r="A3797">
            <v>215824</v>
          </cell>
          <cell r="B3797" t="str">
            <v>سيلفا الشماس</v>
          </cell>
          <cell r="C3797" t="str">
            <v>سمير</v>
          </cell>
          <cell r="D3797" t="str">
            <v>رويده</v>
          </cell>
          <cell r="E3797" t="str">
            <v>س2</v>
          </cell>
        </row>
        <row r="3798">
          <cell r="A3798">
            <v>215825</v>
          </cell>
          <cell r="B3798" t="str">
            <v>سيليني غنيم</v>
          </cell>
          <cell r="C3798" t="str">
            <v>الياس</v>
          </cell>
          <cell r="D3798" t="str">
            <v>نادين</v>
          </cell>
          <cell r="E3798" t="str">
            <v>س1</v>
          </cell>
        </row>
        <row r="3799">
          <cell r="A3799">
            <v>215826</v>
          </cell>
          <cell r="B3799" t="str">
            <v>شادية هندية</v>
          </cell>
          <cell r="C3799" t="str">
            <v>محمد</v>
          </cell>
          <cell r="D3799" t="str">
            <v>حياة</v>
          </cell>
          <cell r="E3799" t="str">
            <v>س1</v>
          </cell>
        </row>
        <row r="3800">
          <cell r="A3800">
            <v>215827</v>
          </cell>
          <cell r="B3800" t="str">
            <v>شام الهامش</v>
          </cell>
          <cell r="C3800" t="str">
            <v>محمد عمار</v>
          </cell>
          <cell r="D3800" t="str">
            <v>وصال</v>
          </cell>
          <cell r="E3800" t="str">
            <v>س1</v>
          </cell>
        </row>
        <row r="3801">
          <cell r="A3801">
            <v>215828</v>
          </cell>
          <cell r="B3801" t="str">
            <v>شام رفاعي</v>
          </cell>
          <cell r="C3801" t="str">
            <v>يونس</v>
          </cell>
          <cell r="D3801" t="str">
            <v>بثينه</v>
          </cell>
          <cell r="E3801" t="str">
            <v>س1</v>
          </cell>
        </row>
        <row r="3802">
          <cell r="A3802">
            <v>215829</v>
          </cell>
          <cell r="B3802" t="str">
            <v>شروق المحمد</v>
          </cell>
          <cell r="C3802" t="str">
            <v>منذر</v>
          </cell>
          <cell r="D3802" t="str">
            <v>عبير</v>
          </cell>
          <cell r="E3802" t="str">
            <v>س1</v>
          </cell>
        </row>
        <row r="3803">
          <cell r="A3803">
            <v>215830</v>
          </cell>
          <cell r="B3803" t="str">
            <v>شهاب حمامه</v>
          </cell>
          <cell r="C3803" t="str">
            <v xml:space="preserve">علي </v>
          </cell>
          <cell r="D3803" t="str">
            <v xml:space="preserve">سمر </v>
          </cell>
          <cell r="E3803" t="str">
            <v>س1</v>
          </cell>
        </row>
        <row r="3804">
          <cell r="A3804">
            <v>215831</v>
          </cell>
          <cell r="B3804" t="str">
            <v>شهم الكيلاني</v>
          </cell>
          <cell r="C3804" t="str">
            <v>هيثم</v>
          </cell>
          <cell r="D3804" t="str">
            <v>ماجده</v>
          </cell>
          <cell r="E3804" t="str">
            <v>س1</v>
          </cell>
        </row>
        <row r="3805">
          <cell r="A3805">
            <v>215832</v>
          </cell>
          <cell r="B3805" t="str">
            <v>شيرين الناصر</v>
          </cell>
          <cell r="C3805" t="str">
            <v>حاتم</v>
          </cell>
          <cell r="D3805" t="str">
            <v>حميده</v>
          </cell>
          <cell r="E3805" t="str">
            <v>س2ح</v>
          </cell>
        </row>
        <row r="3806">
          <cell r="A3806">
            <v>215833</v>
          </cell>
          <cell r="B3806" t="str">
            <v>صبا اسماعيل</v>
          </cell>
          <cell r="C3806" t="str">
            <v>احسان</v>
          </cell>
          <cell r="D3806" t="str">
            <v>عبير</v>
          </cell>
          <cell r="E3806" t="str">
            <v>س1</v>
          </cell>
        </row>
        <row r="3807">
          <cell r="A3807">
            <v>215834</v>
          </cell>
          <cell r="B3807" t="str">
            <v>صبا حلي</v>
          </cell>
          <cell r="C3807" t="str">
            <v>عبد الناصر</v>
          </cell>
          <cell r="D3807" t="str">
            <v>فاطمه</v>
          </cell>
          <cell r="E3807" t="str">
            <v>س2</v>
          </cell>
        </row>
        <row r="3808">
          <cell r="A3808">
            <v>215835</v>
          </cell>
          <cell r="B3808" t="str">
            <v>صفاء ابو صعب</v>
          </cell>
          <cell r="C3808" t="str">
            <v>اسماعيل</v>
          </cell>
          <cell r="D3808" t="str">
            <v>وفاء</v>
          </cell>
          <cell r="E3808" t="str">
            <v>س2</v>
          </cell>
        </row>
        <row r="3809">
          <cell r="A3809">
            <v>215836</v>
          </cell>
          <cell r="B3809" t="str">
            <v>صفاء الجمعه</v>
          </cell>
          <cell r="C3809" t="str">
            <v>معطي</v>
          </cell>
          <cell r="D3809" t="str">
            <v>انعام</v>
          </cell>
          <cell r="E3809" t="str">
            <v>س1</v>
          </cell>
        </row>
        <row r="3810">
          <cell r="A3810">
            <v>215837</v>
          </cell>
          <cell r="B3810" t="str">
            <v>صفاء سليمان</v>
          </cell>
          <cell r="C3810" t="str">
            <v>معين</v>
          </cell>
          <cell r="D3810" t="str">
            <v>سهيله</v>
          </cell>
          <cell r="E3810" t="str">
            <v>س2</v>
          </cell>
        </row>
        <row r="3811">
          <cell r="A3811">
            <v>215838</v>
          </cell>
          <cell r="B3811" t="str">
            <v>صهباء سليم</v>
          </cell>
          <cell r="C3811" t="str">
            <v>يوسف</v>
          </cell>
          <cell r="D3811" t="str">
            <v>حياة</v>
          </cell>
          <cell r="E3811" t="str">
            <v>س2</v>
          </cell>
        </row>
        <row r="3812">
          <cell r="A3812">
            <v>215839</v>
          </cell>
          <cell r="B3812" t="str">
            <v>ضحى عبد الباقي الشربجي</v>
          </cell>
          <cell r="C3812" t="str">
            <v>محمدمأمون</v>
          </cell>
          <cell r="D3812" t="str">
            <v>ندى</v>
          </cell>
          <cell r="E3812" t="str">
            <v>س2</v>
          </cell>
        </row>
        <row r="3813">
          <cell r="A3813">
            <v>215840</v>
          </cell>
          <cell r="B3813" t="str">
            <v>ضرار القزاز</v>
          </cell>
          <cell r="C3813" t="str">
            <v>نبيل</v>
          </cell>
          <cell r="D3813" t="str">
            <v>زينب</v>
          </cell>
          <cell r="E3813" t="str">
            <v>س1</v>
          </cell>
        </row>
        <row r="3814">
          <cell r="A3814">
            <v>215841</v>
          </cell>
          <cell r="B3814" t="str">
            <v>ظبيه الشيحاوي</v>
          </cell>
          <cell r="C3814" t="str">
            <v>حسام الدين</v>
          </cell>
          <cell r="D3814" t="str">
            <v>رداح</v>
          </cell>
          <cell r="E3814" t="str">
            <v>س1</v>
          </cell>
        </row>
        <row r="3815">
          <cell r="A3815">
            <v>215842</v>
          </cell>
          <cell r="B3815" t="str">
            <v>عاصم البلخي</v>
          </cell>
          <cell r="C3815" t="str">
            <v>ياسر</v>
          </cell>
          <cell r="D3815" t="str">
            <v>منى</v>
          </cell>
          <cell r="E3815" t="str">
            <v>س2</v>
          </cell>
        </row>
        <row r="3816">
          <cell r="A3816">
            <v>215843</v>
          </cell>
          <cell r="B3816" t="str">
            <v>عامر الحاج علي</v>
          </cell>
          <cell r="C3816" t="str">
            <v>علي</v>
          </cell>
          <cell r="D3816" t="str">
            <v>فاطمه</v>
          </cell>
          <cell r="E3816" t="str">
            <v>س2</v>
          </cell>
        </row>
        <row r="3817">
          <cell r="A3817">
            <v>215844</v>
          </cell>
          <cell r="B3817" t="str">
            <v>عامر اللوص</v>
          </cell>
          <cell r="C3817" t="str">
            <v>زياد</v>
          </cell>
          <cell r="D3817" t="str">
            <v>عبير</v>
          </cell>
          <cell r="E3817" t="str">
            <v>س2</v>
          </cell>
        </row>
        <row r="3818">
          <cell r="A3818">
            <v>215845</v>
          </cell>
          <cell r="B3818" t="str">
            <v>عائشة عبيد</v>
          </cell>
          <cell r="C3818" t="str">
            <v>محمد منذر</v>
          </cell>
          <cell r="D3818" t="str">
            <v>نسرين</v>
          </cell>
          <cell r="E3818" t="str">
            <v>س2</v>
          </cell>
        </row>
        <row r="3819">
          <cell r="A3819">
            <v>215846</v>
          </cell>
          <cell r="B3819" t="str">
            <v>عبد الرحمن المذيب</v>
          </cell>
          <cell r="C3819" t="str">
            <v>اكرم</v>
          </cell>
          <cell r="D3819" t="str">
            <v>اسمهان</v>
          </cell>
          <cell r="E3819" t="str">
            <v>س1</v>
          </cell>
        </row>
        <row r="3820">
          <cell r="A3820">
            <v>215847</v>
          </cell>
          <cell r="B3820" t="str">
            <v>عبد الرحمن عوض</v>
          </cell>
          <cell r="C3820" t="str">
            <v>سالم</v>
          </cell>
          <cell r="D3820" t="str">
            <v>سناء</v>
          </cell>
          <cell r="E3820" t="str">
            <v>س2</v>
          </cell>
        </row>
        <row r="3821">
          <cell r="A3821">
            <v>215848</v>
          </cell>
          <cell r="B3821" t="str">
            <v>عبد الرحمن محمد</v>
          </cell>
          <cell r="C3821" t="str">
            <v>علي</v>
          </cell>
          <cell r="D3821" t="str">
            <v>نجاح</v>
          </cell>
          <cell r="E3821" t="str">
            <v>س1</v>
          </cell>
        </row>
        <row r="3822">
          <cell r="A3822">
            <v>215849</v>
          </cell>
          <cell r="B3822" t="str">
            <v>عبد الرزاق المغربي الشهيربشحاده</v>
          </cell>
          <cell r="C3822" t="str">
            <v>محمد غالب</v>
          </cell>
          <cell r="D3822" t="str">
            <v>باسمه</v>
          </cell>
          <cell r="E3822" t="str">
            <v>س1</v>
          </cell>
        </row>
        <row r="3823">
          <cell r="A3823">
            <v>215850</v>
          </cell>
          <cell r="B3823" t="str">
            <v>عبد العزيز العلي</v>
          </cell>
          <cell r="C3823" t="str">
            <v>سمعو</v>
          </cell>
          <cell r="D3823" t="str">
            <v>فاطمه</v>
          </cell>
          <cell r="E3823" t="str">
            <v>س1</v>
          </cell>
        </row>
        <row r="3824">
          <cell r="A3824">
            <v>215851</v>
          </cell>
          <cell r="B3824" t="str">
            <v>عبد الكريم نضر</v>
          </cell>
          <cell r="C3824" t="str">
            <v>محمود</v>
          </cell>
          <cell r="D3824" t="str">
            <v>رباح</v>
          </cell>
          <cell r="E3824" t="str">
            <v>س1</v>
          </cell>
        </row>
        <row r="3825">
          <cell r="A3825">
            <v>215852</v>
          </cell>
          <cell r="B3825" t="str">
            <v>عبد الكريم ونوس</v>
          </cell>
          <cell r="C3825" t="str">
            <v>منذر</v>
          </cell>
          <cell r="D3825" t="str">
            <v>عبير</v>
          </cell>
          <cell r="E3825" t="str">
            <v>س1</v>
          </cell>
        </row>
        <row r="3826">
          <cell r="A3826">
            <v>215853</v>
          </cell>
          <cell r="B3826" t="str">
            <v>عبد النور عللوه</v>
          </cell>
          <cell r="C3826" t="str">
            <v>عصام</v>
          </cell>
          <cell r="D3826" t="str">
            <v>عليه</v>
          </cell>
          <cell r="E3826" t="str">
            <v>س1</v>
          </cell>
        </row>
        <row r="3827">
          <cell r="A3827">
            <v>215854</v>
          </cell>
          <cell r="B3827" t="str">
            <v>عبدالله الغانم</v>
          </cell>
          <cell r="C3827" t="str">
            <v>حيدر</v>
          </cell>
          <cell r="D3827" t="str">
            <v>حسنا</v>
          </cell>
          <cell r="E3827" t="str">
            <v>س2</v>
          </cell>
        </row>
        <row r="3828">
          <cell r="A3828">
            <v>215855</v>
          </cell>
          <cell r="B3828" t="str">
            <v>عبيده فروه</v>
          </cell>
          <cell r="C3828" t="str">
            <v>حسن</v>
          </cell>
          <cell r="D3828" t="str">
            <v>فاطمه</v>
          </cell>
          <cell r="E3828" t="str">
            <v>س1</v>
          </cell>
        </row>
        <row r="3829">
          <cell r="A3829">
            <v>215856</v>
          </cell>
          <cell r="B3829" t="str">
            <v>عبير العمار</v>
          </cell>
          <cell r="C3829" t="str">
            <v>ابراهيم</v>
          </cell>
          <cell r="D3829" t="str">
            <v>فوزيه</v>
          </cell>
          <cell r="E3829" t="str">
            <v>س2</v>
          </cell>
        </row>
        <row r="3830">
          <cell r="A3830">
            <v>215857</v>
          </cell>
          <cell r="B3830" t="str">
            <v>عبير المقداد</v>
          </cell>
          <cell r="C3830" t="str">
            <v>طارق</v>
          </cell>
          <cell r="D3830" t="str">
            <v>وحيده</v>
          </cell>
          <cell r="E3830" t="str">
            <v>س1</v>
          </cell>
        </row>
        <row r="3831">
          <cell r="A3831">
            <v>215858</v>
          </cell>
          <cell r="B3831" t="str">
            <v>عبير حمود</v>
          </cell>
          <cell r="C3831" t="str">
            <v>احمد</v>
          </cell>
          <cell r="D3831" t="str">
            <v>زهيه</v>
          </cell>
          <cell r="E3831" t="str">
            <v>س2</v>
          </cell>
        </row>
        <row r="3832">
          <cell r="A3832">
            <v>215859</v>
          </cell>
          <cell r="B3832" t="str">
            <v>عبير مطلق</v>
          </cell>
          <cell r="C3832" t="str">
            <v>محمود</v>
          </cell>
          <cell r="D3832" t="str">
            <v>سعده</v>
          </cell>
          <cell r="E3832" t="str">
            <v>س1</v>
          </cell>
        </row>
        <row r="3833">
          <cell r="A3833">
            <v>215860</v>
          </cell>
          <cell r="B3833" t="str">
            <v>عتاب مزهر</v>
          </cell>
          <cell r="C3833" t="str">
            <v>داوود</v>
          </cell>
          <cell r="D3833" t="str">
            <v>سميه</v>
          </cell>
          <cell r="E3833" t="str">
            <v>س1</v>
          </cell>
        </row>
        <row r="3834">
          <cell r="A3834">
            <v>215861</v>
          </cell>
          <cell r="B3834" t="str">
            <v>عدله الموسى</v>
          </cell>
          <cell r="C3834" t="str">
            <v>ابراهيم</v>
          </cell>
          <cell r="D3834" t="str">
            <v>فطيم</v>
          </cell>
          <cell r="E3834" t="str">
            <v>س1</v>
          </cell>
        </row>
        <row r="3835">
          <cell r="A3835">
            <v>215862</v>
          </cell>
          <cell r="B3835" t="str">
            <v>عدي دبوره</v>
          </cell>
          <cell r="C3835" t="str">
            <v>مازن</v>
          </cell>
          <cell r="D3835" t="str">
            <v>لمياء</v>
          </cell>
          <cell r="E3835" t="str">
            <v>س1</v>
          </cell>
        </row>
        <row r="3836">
          <cell r="A3836">
            <v>215863</v>
          </cell>
          <cell r="B3836" t="str">
            <v>عدي نفاع</v>
          </cell>
          <cell r="C3836" t="str">
            <v>مروان</v>
          </cell>
          <cell r="D3836" t="str">
            <v>حنان</v>
          </cell>
          <cell r="E3836" t="str">
            <v>س1</v>
          </cell>
        </row>
        <row r="3837">
          <cell r="A3837">
            <v>215864</v>
          </cell>
          <cell r="B3837" t="str">
            <v>عفراء خرنوب</v>
          </cell>
          <cell r="C3837" t="str">
            <v xml:space="preserve">عدنان </v>
          </cell>
          <cell r="D3837" t="str">
            <v>آمنة</v>
          </cell>
          <cell r="E3837" t="str">
            <v>س1</v>
          </cell>
        </row>
        <row r="3838">
          <cell r="A3838">
            <v>215865</v>
          </cell>
          <cell r="B3838" t="str">
            <v>علا الحو</v>
          </cell>
          <cell r="C3838" t="str">
            <v xml:space="preserve">محمد سعيد </v>
          </cell>
          <cell r="D3838" t="str">
            <v>روعه</v>
          </cell>
          <cell r="E3838" t="str">
            <v>س1</v>
          </cell>
        </row>
        <row r="3839">
          <cell r="A3839">
            <v>215866</v>
          </cell>
          <cell r="B3839" t="str">
            <v>علا حديد</v>
          </cell>
          <cell r="C3839" t="str">
            <v>كمال</v>
          </cell>
          <cell r="D3839" t="str">
            <v>براءة</v>
          </cell>
          <cell r="E3839" t="str">
            <v>س2ح</v>
          </cell>
        </row>
        <row r="3840">
          <cell r="A3840">
            <v>215867</v>
          </cell>
          <cell r="B3840" t="str">
            <v>علا صالح</v>
          </cell>
          <cell r="C3840" t="str">
            <v xml:space="preserve">نضال </v>
          </cell>
          <cell r="D3840" t="str">
            <v xml:space="preserve">هبى </v>
          </cell>
          <cell r="E3840" t="str">
            <v>س1</v>
          </cell>
        </row>
        <row r="3841">
          <cell r="A3841">
            <v>215868</v>
          </cell>
          <cell r="B3841" t="str">
            <v>علا عموري</v>
          </cell>
          <cell r="C3841" t="str">
            <v>خالد</v>
          </cell>
          <cell r="D3841" t="str">
            <v>سناء</v>
          </cell>
          <cell r="E3841" t="str">
            <v>س2</v>
          </cell>
        </row>
        <row r="3842">
          <cell r="A3842">
            <v>215869</v>
          </cell>
          <cell r="B3842" t="str">
            <v>علا مرعي</v>
          </cell>
          <cell r="C3842" t="str">
            <v>غسان</v>
          </cell>
          <cell r="D3842" t="str">
            <v>منى</v>
          </cell>
          <cell r="E3842" t="str">
            <v>س1</v>
          </cell>
        </row>
        <row r="3843">
          <cell r="A3843">
            <v>215870</v>
          </cell>
          <cell r="B3843" t="str">
            <v>علا ميا</v>
          </cell>
          <cell r="C3843" t="str">
            <v>سمير</v>
          </cell>
          <cell r="D3843" t="str">
            <v>انتصار</v>
          </cell>
          <cell r="E3843" t="str">
            <v>س1</v>
          </cell>
        </row>
        <row r="3844">
          <cell r="A3844">
            <v>215871</v>
          </cell>
          <cell r="B3844" t="str">
            <v>علاء راشد</v>
          </cell>
          <cell r="C3844" t="str">
            <v>حمزة</v>
          </cell>
          <cell r="D3844" t="str">
            <v>خلود</v>
          </cell>
          <cell r="E3844" t="str">
            <v>س1</v>
          </cell>
        </row>
        <row r="3845">
          <cell r="A3845">
            <v>215872</v>
          </cell>
          <cell r="B3845" t="str">
            <v>علاء صالحه</v>
          </cell>
          <cell r="C3845" t="str">
            <v>احمد</v>
          </cell>
          <cell r="D3845" t="str">
            <v>عبير</v>
          </cell>
          <cell r="E3845" t="str">
            <v>س1</v>
          </cell>
        </row>
        <row r="3846">
          <cell r="A3846">
            <v>215873</v>
          </cell>
          <cell r="B3846" t="str">
            <v>علي البرجق</v>
          </cell>
          <cell r="C3846" t="str">
            <v>احمد</v>
          </cell>
          <cell r="D3846" t="str">
            <v>عليا</v>
          </cell>
          <cell r="E3846" t="str">
            <v>س1</v>
          </cell>
        </row>
        <row r="3847">
          <cell r="A3847">
            <v>215874</v>
          </cell>
          <cell r="B3847" t="str">
            <v>علي الحمود</v>
          </cell>
          <cell r="C3847" t="str">
            <v>تامر</v>
          </cell>
          <cell r="D3847" t="str">
            <v>جومانا</v>
          </cell>
          <cell r="E3847" t="str">
            <v>س1</v>
          </cell>
        </row>
        <row r="3848">
          <cell r="A3848">
            <v>215875</v>
          </cell>
          <cell r="B3848" t="str">
            <v>علي الخضر</v>
          </cell>
          <cell r="C3848" t="str">
            <v>جعفر</v>
          </cell>
          <cell r="D3848" t="str">
            <v>هناء</v>
          </cell>
          <cell r="E3848" t="str">
            <v>س2</v>
          </cell>
        </row>
        <row r="3849">
          <cell r="A3849">
            <v>215876</v>
          </cell>
          <cell r="B3849" t="str">
            <v>علي العدي</v>
          </cell>
          <cell r="C3849" t="str">
            <v>ابراهيم</v>
          </cell>
          <cell r="D3849" t="str">
            <v>سناء</v>
          </cell>
          <cell r="E3849" t="str">
            <v>س2ح</v>
          </cell>
        </row>
        <row r="3850">
          <cell r="A3850">
            <v>215877</v>
          </cell>
          <cell r="B3850" t="str">
            <v>علي الهزاع</v>
          </cell>
          <cell r="C3850" t="str">
            <v>حسن</v>
          </cell>
          <cell r="D3850" t="str">
            <v>مياده</v>
          </cell>
          <cell r="E3850" t="str">
            <v>س1</v>
          </cell>
        </row>
        <row r="3851">
          <cell r="A3851">
            <v>215878</v>
          </cell>
          <cell r="B3851" t="str">
            <v>علي اليوسف</v>
          </cell>
          <cell r="C3851" t="str">
            <v xml:space="preserve">محمد </v>
          </cell>
          <cell r="D3851" t="str">
            <v xml:space="preserve">مهى </v>
          </cell>
          <cell r="E3851" t="str">
            <v>س2</v>
          </cell>
        </row>
        <row r="3852">
          <cell r="A3852">
            <v>215879</v>
          </cell>
          <cell r="B3852" t="str">
            <v>علي زمريني</v>
          </cell>
          <cell r="C3852" t="str">
            <v>فايز</v>
          </cell>
          <cell r="D3852" t="str">
            <v>أميرة</v>
          </cell>
          <cell r="E3852" t="str">
            <v>س2</v>
          </cell>
        </row>
        <row r="3853">
          <cell r="A3853">
            <v>215880</v>
          </cell>
          <cell r="B3853" t="str">
            <v>علي طربوش</v>
          </cell>
          <cell r="C3853" t="str">
            <v>قاسم</v>
          </cell>
          <cell r="D3853" t="str">
            <v>فطمه</v>
          </cell>
          <cell r="E3853" t="str">
            <v>س2ح</v>
          </cell>
        </row>
        <row r="3854">
          <cell r="A3854">
            <v>215881</v>
          </cell>
          <cell r="B3854" t="str">
            <v>علي علي</v>
          </cell>
          <cell r="C3854" t="str">
            <v>فضل</v>
          </cell>
          <cell r="D3854" t="str">
            <v>حسنه</v>
          </cell>
          <cell r="E3854" t="str">
            <v>س1</v>
          </cell>
        </row>
        <row r="3855">
          <cell r="A3855">
            <v>215882</v>
          </cell>
          <cell r="B3855" t="str">
            <v>علي محفوض</v>
          </cell>
          <cell r="C3855" t="str">
            <v>محمد</v>
          </cell>
          <cell r="D3855" t="str">
            <v>زينب</v>
          </cell>
          <cell r="E3855" t="str">
            <v>س1</v>
          </cell>
        </row>
        <row r="3856">
          <cell r="A3856">
            <v>215883</v>
          </cell>
          <cell r="B3856" t="str">
            <v>عماد الكلش</v>
          </cell>
          <cell r="C3856" t="str">
            <v>كمال</v>
          </cell>
          <cell r="D3856" t="str">
            <v>رحمه</v>
          </cell>
          <cell r="E3856" t="str">
            <v>س2ح</v>
          </cell>
        </row>
        <row r="3857">
          <cell r="A3857">
            <v>215884</v>
          </cell>
          <cell r="B3857" t="str">
            <v>عمار وهبه</v>
          </cell>
          <cell r="C3857" t="str">
            <v>عيسى</v>
          </cell>
          <cell r="D3857" t="str">
            <v>دلال</v>
          </cell>
          <cell r="E3857" t="str">
            <v>س2</v>
          </cell>
        </row>
        <row r="3858">
          <cell r="A3858">
            <v>215885</v>
          </cell>
          <cell r="B3858" t="str">
            <v>عمر البني</v>
          </cell>
          <cell r="C3858" t="str">
            <v>هيثم</v>
          </cell>
          <cell r="D3858" t="str">
            <v>خلود</v>
          </cell>
          <cell r="E3858" t="str">
            <v>س1</v>
          </cell>
        </row>
        <row r="3859">
          <cell r="A3859">
            <v>215886</v>
          </cell>
          <cell r="B3859" t="str">
            <v>عمر شميس</v>
          </cell>
          <cell r="C3859" t="str">
            <v>محمد عبد الغفار</v>
          </cell>
          <cell r="D3859" t="str">
            <v>ريم</v>
          </cell>
          <cell r="E3859" t="str">
            <v>س1</v>
          </cell>
        </row>
        <row r="3860">
          <cell r="A3860">
            <v>215887</v>
          </cell>
          <cell r="B3860" t="str">
            <v>عمر صالح مرعي</v>
          </cell>
          <cell r="C3860" t="str">
            <v>احمد</v>
          </cell>
          <cell r="D3860" t="str">
            <v>ناريمان</v>
          </cell>
          <cell r="E3860" t="str">
            <v>س2</v>
          </cell>
        </row>
        <row r="3861">
          <cell r="A3861">
            <v>215888</v>
          </cell>
          <cell r="B3861" t="str">
            <v>عمر مشلح</v>
          </cell>
          <cell r="C3861" t="str">
            <v>امان</v>
          </cell>
          <cell r="D3861" t="str">
            <v>سعاد بخو</v>
          </cell>
          <cell r="E3861" t="str">
            <v>س2ح</v>
          </cell>
        </row>
        <row r="3862">
          <cell r="A3862">
            <v>215889</v>
          </cell>
          <cell r="B3862" t="str">
            <v>عنود الناجي</v>
          </cell>
          <cell r="C3862" t="str">
            <v xml:space="preserve">عمر </v>
          </cell>
          <cell r="D3862" t="str">
            <v xml:space="preserve">ماجدة </v>
          </cell>
          <cell r="E3862" t="str">
            <v>س2</v>
          </cell>
        </row>
        <row r="3863">
          <cell r="A3863">
            <v>215890</v>
          </cell>
          <cell r="B3863" t="str">
            <v>عيسى الشلبي</v>
          </cell>
          <cell r="C3863" t="str">
            <v>قاسم</v>
          </cell>
          <cell r="D3863" t="str">
            <v>منى</v>
          </cell>
          <cell r="E3863" t="str">
            <v>س1</v>
          </cell>
        </row>
        <row r="3864">
          <cell r="A3864">
            <v>215891</v>
          </cell>
          <cell r="B3864" t="str">
            <v>عيسى ديوب</v>
          </cell>
          <cell r="C3864" t="str">
            <v xml:space="preserve">جهاد </v>
          </cell>
          <cell r="D3864" t="str">
            <v>رحاب</v>
          </cell>
          <cell r="E3864" t="str">
            <v>س1</v>
          </cell>
        </row>
        <row r="3865">
          <cell r="A3865">
            <v>215892</v>
          </cell>
          <cell r="B3865" t="str">
            <v>غادة خضور</v>
          </cell>
          <cell r="C3865" t="str">
            <v>ياسر</v>
          </cell>
          <cell r="D3865" t="str">
            <v>جهينا</v>
          </cell>
          <cell r="E3865" t="str">
            <v>س1</v>
          </cell>
        </row>
        <row r="3866">
          <cell r="A3866">
            <v>215893</v>
          </cell>
          <cell r="B3866" t="str">
            <v>غاده العبود</v>
          </cell>
          <cell r="C3866" t="str">
            <v>احمد</v>
          </cell>
          <cell r="D3866" t="str">
            <v>صبريه</v>
          </cell>
          <cell r="E3866" t="str">
            <v>س1</v>
          </cell>
        </row>
        <row r="3867">
          <cell r="A3867">
            <v>215894</v>
          </cell>
          <cell r="B3867" t="str">
            <v>غازي العرنجي</v>
          </cell>
          <cell r="C3867" t="str">
            <v>كفاح</v>
          </cell>
          <cell r="D3867" t="str">
            <v>فايزه</v>
          </cell>
          <cell r="E3867" t="str">
            <v>س1</v>
          </cell>
        </row>
        <row r="3868">
          <cell r="A3868">
            <v>215895</v>
          </cell>
          <cell r="B3868" t="str">
            <v>غاليه الحسيان</v>
          </cell>
          <cell r="C3868" t="str">
            <v>ايمن</v>
          </cell>
          <cell r="D3868" t="str">
            <v>غاده</v>
          </cell>
          <cell r="E3868" t="str">
            <v>س1</v>
          </cell>
        </row>
        <row r="3869">
          <cell r="A3869">
            <v>215896</v>
          </cell>
          <cell r="B3869" t="str">
            <v>غدير العصيري</v>
          </cell>
          <cell r="C3869" t="str">
            <v>بشار</v>
          </cell>
          <cell r="D3869" t="str">
            <v>دلال</v>
          </cell>
          <cell r="E3869" t="str">
            <v>س2</v>
          </cell>
        </row>
        <row r="3870">
          <cell r="A3870">
            <v>215897</v>
          </cell>
          <cell r="B3870" t="str">
            <v>غرام محمد</v>
          </cell>
          <cell r="C3870" t="str">
            <v>معين</v>
          </cell>
          <cell r="D3870" t="str">
            <v>غروب</v>
          </cell>
          <cell r="E3870" t="str">
            <v>س2</v>
          </cell>
        </row>
        <row r="3871">
          <cell r="A3871">
            <v>215898</v>
          </cell>
          <cell r="B3871" t="str">
            <v>غزل المصطفى</v>
          </cell>
          <cell r="C3871" t="str">
            <v>حسين</v>
          </cell>
          <cell r="D3871" t="str">
            <v>عبير</v>
          </cell>
          <cell r="E3871" t="str">
            <v>س2</v>
          </cell>
        </row>
        <row r="3872">
          <cell r="A3872">
            <v>215899</v>
          </cell>
          <cell r="B3872" t="str">
            <v>غزل محمود</v>
          </cell>
          <cell r="C3872" t="str">
            <v>أمين</v>
          </cell>
          <cell r="D3872" t="str">
            <v>ديانا</v>
          </cell>
          <cell r="E3872" t="str">
            <v>س1</v>
          </cell>
        </row>
        <row r="3873">
          <cell r="A3873">
            <v>215900</v>
          </cell>
          <cell r="B3873" t="str">
            <v>غفران الحسو</v>
          </cell>
          <cell r="C3873" t="str">
            <v>عبد الله</v>
          </cell>
          <cell r="D3873" t="str">
            <v>بعثيه</v>
          </cell>
          <cell r="E3873" t="str">
            <v>س1</v>
          </cell>
        </row>
        <row r="3874">
          <cell r="A3874">
            <v>215901</v>
          </cell>
          <cell r="B3874" t="str">
            <v>غفران حسابا</v>
          </cell>
          <cell r="C3874" t="str">
            <v>بشير</v>
          </cell>
          <cell r="D3874" t="str">
            <v>نهلة</v>
          </cell>
          <cell r="E3874" t="str">
            <v>س2</v>
          </cell>
        </row>
        <row r="3875">
          <cell r="A3875">
            <v>215902</v>
          </cell>
          <cell r="B3875" t="str">
            <v>غفران حسن</v>
          </cell>
          <cell r="C3875" t="str">
            <v>علي</v>
          </cell>
          <cell r="D3875" t="str">
            <v>غازيه</v>
          </cell>
          <cell r="E3875" t="str">
            <v>س1</v>
          </cell>
        </row>
        <row r="3876">
          <cell r="A3876">
            <v>215903</v>
          </cell>
          <cell r="B3876" t="str">
            <v>فاتن زلفو</v>
          </cell>
          <cell r="C3876" t="str">
            <v>محمد برهان</v>
          </cell>
          <cell r="D3876" t="str">
            <v>عائده</v>
          </cell>
          <cell r="E3876" t="str">
            <v>س1</v>
          </cell>
        </row>
        <row r="3877">
          <cell r="A3877">
            <v>215904</v>
          </cell>
          <cell r="B3877" t="str">
            <v>فاتن نعيم</v>
          </cell>
          <cell r="C3877" t="str">
            <v>نزيه</v>
          </cell>
          <cell r="D3877" t="str">
            <v>نبيله</v>
          </cell>
          <cell r="E3877" t="str">
            <v>س1</v>
          </cell>
        </row>
        <row r="3878">
          <cell r="A3878">
            <v>215905</v>
          </cell>
          <cell r="B3878" t="str">
            <v>فادي أبو سعد</v>
          </cell>
          <cell r="C3878" t="str">
            <v>وليد</v>
          </cell>
          <cell r="D3878" t="str">
            <v>سهير</v>
          </cell>
          <cell r="E3878" t="str">
            <v>س1</v>
          </cell>
        </row>
        <row r="3879">
          <cell r="A3879">
            <v>215906</v>
          </cell>
          <cell r="B3879" t="str">
            <v>فاديا الحموي</v>
          </cell>
          <cell r="C3879" t="str">
            <v>محمد رياض</v>
          </cell>
          <cell r="D3879" t="str">
            <v>فاطمه</v>
          </cell>
          <cell r="E3879" t="str">
            <v>س2</v>
          </cell>
        </row>
        <row r="3880">
          <cell r="A3880">
            <v>215907</v>
          </cell>
          <cell r="B3880" t="str">
            <v>فاطمة سعيد</v>
          </cell>
          <cell r="C3880" t="str">
            <v>منجد</v>
          </cell>
          <cell r="D3880" t="str">
            <v>فدوى</v>
          </cell>
          <cell r="E3880" t="str">
            <v>س1</v>
          </cell>
        </row>
        <row r="3881">
          <cell r="A3881">
            <v>215908</v>
          </cell>
          <cell r="B3881" t="str">
            <v>فاطمه اللافي</v>
          </cell>
          <cell r="C3881" t="str">
            <v>علي</v>
          </cell>
          <cell r="D3881" t="str">
            <v>شيمه</v>
          </cell>
          <cell r="E3881" t="str">
            <v>س2</v>
          </cell>
        </row>
        <row r="3882">
          <cell r="A3882">
            <v>215909</v>
          </cell>
          <cell r="B3882" t="str">
            <v>فاطمه بردان</v>
          </cell>
          <cell r="C3882" t="str">
            <v>مناع</v>
          </cell>
          <cell r="D3882" t="str">
            <v>عدله</v>
          </cell>
          <cell r="E3882" t="str">
            <v>س1</v>
          </cell>
        </row>
        <row r="3883">
          <cell r="A3883">
            <v>215910</v>
          </cell>
          <cell r="B3883" t="str">
            <v>فاطمه جمعه</v>
          </cell>
          <cell r="C3883" t="str">
            <v>اكرم</v>
          </cell>
          <cell r="D3883" t="str">
            <v>سميره</v>
          </cell>
          <cell r="E3883" t="str">
            <v>س1</v>
          </cell>
        </row>
        <row r="3884">
          <cell r="A3884">
            <v>215911</v>
          </cell>
          <cell r="B3884" t="str">
            <v>فاطمه خضور</v>
          </cell>
          <cell r="C3884" t="str">
            <v>علي</v>
          </cell>
          <cell r="D3884" t="str">
            <v>رئيسة</v>
          </cell>
          <cell r="E3884" t="str">
            <v>س2</v>
          </cell>
        </row>
        <row r="3885">
          <cell r="A3885">
            <v>215912</v>
          </cell>
          <cell r="B3885" t="str">
            <v>فاطمه خولاني</v>
          </cell>
          <cell r="C3885" t="str">
            <v xml:space="preserve">هيثم </v>
          </cell>
          <cell r="D3885" t="str">
            <v>هيام</v>
          </cell>
          <cell r="E3885" t="str">
            <v>س2</v>
          </cell>
        </row>
        <row r="3886">
          <cell r="A3886">
            <v>215913</v>
          </cell>
          <cell r="B3886" t="str">
            <v>فاطمه ميبر</v>
          </cell>
          <cell r="C3886" t="str">
            <v>احمد</v>
          </cell>
          <cell r="D3886" t="str">
            <v>سميرة</v>
          </cell>
          <cell r="E3886" t="str">
            <v>س2</v>
          </cell>
        </row>
        <row r="3887">
          <cell r="A3887">
            <v>215914</v>
          </cell>
          <cell r="B3887" t="str">
            <v>فداء العربينيه</v>
          </cell>
          <cell r="C3887" t="str">
            <v>ياسر</v>
          </cell>
          <cell r="D3887" t="str">
            <v>سهام</v>
          </cell>
          <cell r="E3887" t="str">
            <v>س2</v>
          </cell>
        </row>
        <row r="3888">
          <cell r="A3888">
            <v>215915</v>
          </cell>
          <cell r="B3888" t="str">
            <v>فرح الدكر</v>
          </cell>
          <cell r="C3888" t="str">
            <v xml:space="preserve">جودت </v>
          </cell>
          <cell r="D3888" t="str">
            <v>نوال</v>
          </cell>
          <cell r="E3888" t="str">
            <v>س2</v>
          </cell>
        </row>
        <row r="3889">
          <cell r="A3889">
            <v>215916</v>
          </cell>
          <cell r="B3889" t="str">
            <v>فرح العلي</v>
          </cell>
          <cell r="C3889" t="str">
            <v>وائل</v>
          </cell>
          <cell r="D3889" t="str">
            <v>لينا</v>
          </cell>
          <cell r="E3889" t="str">
            <v>س1</v>
          </cell>
        </row>
        <row r="3890">
          <cell r="A3890">
            <v>215917</v>
          </cell>
          <cell r="B3890" t="str">
            <v>فرح حليمه</v>
          </cell>
          <cell r="C3890" t="str">
            <v>منذر</v>
          </cell>
          <cell r="D3890" t="str">
            <v>فاتن</v>
          </cell>
          <cell r="E3890" t="str">
            <v>س1</v>
          </cell>
        </row>
        <row r="3891">
          <cell r="A3891">
            <v>215918</v>
          </cell>
          <cell r="B3891" t="str">
            <v>فرح مجر</v>
          </cell>
          <cell r="C3891" t="str">
            <v xml:space="preserve">سامر </v>
          </cell>
          <cell r="D3891" t="str">
            <v xml:space="preserve">هويده </v>
          </cell>
          <cell r="E3891" t="str">
            <v>س1</v>
          </cell>
        </row>
        <row r="3892">
          <cell r="A3892">
            <v>215919</v>
          </cell>
          <cell r="B3892" t="str">
            <v>فواز مرعي</v>
          </cell>
          <cell r="C3892" t="str">
            <v>فوزي</v>
          </cell>
          <cell r="D3892" t="str">
            <v>فاطمه</v>
          </cell>
          <cell r="E3892" t="str">
            <v>س1</v>
          </cell>
        </row>
        <row r="3893">
          <cell r="A3893">
            <v>215920</v>
          </cell>
          <cell r="B3893" t="str">
            <v>فيدان جمو</v>
          </cell>
          <cell r="C3893" t="str">
            <v>عبد الرحمن</v>
          </cell>
          <cell r="D3893" t="str">
            <v>فلك</v>
          </cell>
          <cell r="E3893" t="str">
            <v>س1</v>
          </cell>
        </row>
        <row r="3894">
          <cell r="A3894">
            <v>215921</v>
          </cell>
          <cell r="B3894" t="str">
            <v>فيرناندو الداود</v>
          </cell>
          <cell r="C3894" t="str">
            <v>جورج</v>
          </cell>
          <cell r="D3894" t="str">
            <v xml:space="preserve">نورما </v>
          </cell>
          <cell r="E3894" t="str">
            <v>س1</v>
          </cell>
        </row>
        <row r="3895">
          <cell r="A3895">
            <v>215922</v>
          </cell>
          <cell r="B3895" t="str">
            <v>فيصل الحسين</v>
          </cell>
          <cell r="C3895" t="str">
            <v>محمد</v>
          </cell>
          <cell r="D3895" t="str">
            <v>هناء</v>
          </cell>
          <cell r="E3895" t="str">
            <v>س2</v>
          </cell>
        </row>
        <row r="3896">
          <cell r="A3896">
            <v>215923</v>
          </cell>
          <cell r="B3896" t="str">
            <v>قمر الاسعد</v>
          </cell>
          <cell r="C3896" t="str">
            <v>عمار</v>
          </cell>
          <cell r="D3896" t="str">
            <v>عفاف</v>
          </cell>
          <cell r="E3896" t="str">
            <v>س1</v>
          </cell>
        </row>
        <row r="3897">
          <cell r="A3897">
            <v>215924</v>
          </cell>
          <cell r="B3897" t="str">
            <v>قمر الشيخ</v>
          </cell>
          <cell r="C3897" t="str">
            <v>جمال</v>
          </cell>
          <cell r="D3897" t="str">
            <v>رفقة</v>
          </cell>
          <cell r="E3897" t="str">
            <v>س2ح</v>
          </cell>
        </row>
        <row r="3898">
          <cell r="A3898">
            <v>215925</v>
          </cell>
          <cell r="B3898" t="str">
            <v>كاترين الزعبي</v>
          </cell>
          <cell r="C3898" t="str">
            <v>خالد</v>
          </cell>
          <cell r="D3898" t="str">
            <v>مريم</v>
          </cell>
          <cell r="E3898" t="str">
            <v>س2</v>
          </cell>
        </row>
        <row r="3899">
          <cell r="A3899">
            <v>215926</v>
          </cell>
          <cell r="B3899" t="str">
            <v>كارول مهنا</v>
          </cell>
          <cell r="C3899" t="str">
            <v>بدر</v>
          </cell>
          <cell r="D3899" t="str">
            <v>غاده</v>
          </cell>
          <cell r="E3899" t="str">
            <v>س2ح</v>
          </cell>
        </row>
        <row r="3900">
          <cell r="A3900">
            <v>215927</v>
          </cell>
          <cell r="B3900" t="str">
            <v>كبرياء حسن</v>
          </cell>
          <cell r="C3900" t="str">
            <v>حامد</v>
          </cell>
          <cell r="D3900" t="str">
            <v>سعده</v>
          </cell>
          <cell r="E3900" t="str">
            <v>س2</v>
          </cell>
        </row>
        <row r="3901">
          <cell r="A3901">
            <v>215928</v>
          </cell>
          <cell r="B3901" t="str">
            <v>كرام خضره</v>
          </cell>
          <cell r="C3901" t="str">
            <v>ناجح</v>
          </cell>
          <cell r="D3901" t="str">
            <v>ندوه</v>
          </cell>
          <cell r="E3901" t="str">
            <v>س2</v>
          </cell>
        </row>
        <row r="3902">
          <cell r="A3902">
            <v>215929</v>
          </cell>
          <cell r="B3902" t="str">
            <v>كرم الزيلع</v>
          </cell>
          <cell r="C3902" t="str">
            <v>يوسف</v>
          </cell>
          <cell r="D3902" t="str">
            <v>لمى</v>
          </cell>
          <cell r="E3902" t="str">
            <v>س1</v>
          </cell>
        </row>
        <row r="3903">
          <cell r="A3903">
            <v>215930</v>
          </cell>
          <cell r="B3903" t="str">
            <v>كرم كحيل</v>
          </cell>
          <cell r="C3903" t="str">
            <v>محمد</v>
          </cell>
          <cell r="D3903" t="str">
            <v xml:space="preserve">ساره </v>
          </cell>
          <cell r="E3903" t="str">
            <v>س1</v>
          </cell>
        </row>
        <row r="3904">
          <cell r="A3904">
            <v>215931</v>
          </cell>
          <cell r="B3904" t="str">
            <v>كمال سلال</v>
          </cell>
          <cell r="C3904" t="str">
            <v>طه</v>
          </cell>
          <cell r="D3904" t="str">
            <v>رهام</v>
          </cell>
          <cell r="E3904" t="str">
            <v>س2</v>
          </cell>
        </row>
        <row r="3905">
          <cell r="A3905">
            <v>215932</v>
          </cell>
          <cell r="B3905" t="str">
            <v>لارا ابراهيم</v>
          </cell>
          <cell r="C3905" t="str">
            <v>محمد</v>
          </cell>
          <cell r="D3905" t="str">
            <v>منال</v>
          </cell>
          <cell r="E3905" t="str">
            <v>س1</v>
          </cell>
        </row>
        <row r="3906">
          <cell r="A3906">
            <v>215933</v>
          </cell>
          <cell r="B3906" t="str">
            <v>لانا اللطيف</v>
          </cell>
          <cell r="C3906" t="str">
            <v>أحمد</v>
          </cell>
          <cell r="D3906" t="str">
            <v>باسمه</v>
          </cell>
          <cell r="E3906" t="str">
            <v>س2</v>
          </cell>
        </row>
        <row r="3907">
          <cell r="A3907">
            <v>215934</v>
          </cell>
          <cell r="B3907" t="str">
            <v>لبابة الشواف</v>
          </cell>
          <cell r="C3907" t="str">
            <v>نصر الدين</v>
          </cell>
          <cell r="D3907" t="str">
            <v>صباح</v>
          </cell>
          <cell r="E3907" t="str">
            <v>س1</v>
          </cell>
        </row>
        <row r="3908">
          <cell r="A3908">
            <v>215935</v>
          </cell>
          <cell r="B3908" t="str">
            <v>لبابه الجلاد</v>
          </cell>
          <cell r="C3908" t="str">
            <v xml:space="preserve">محمد سمير </v>
          </cell>
          <cell r="D3908" t="str">
            <v>رؤى</v>
          </cell>
          <cell r="E3908" t="str">
            <v>س1</v>
          </cell>
        </row>
        <row r="3909">
          <cell r="A3909">
            <v>215936</v>
          </cell>
          <cell r="B3909" t="str">
            <v>لبنا اسعد</v>
          </cell>
          <cell r="C3909" t="str">
            <v>علي</v>
          </cell>
          <cell r="D3909" t="str">
            <v>زاهيه</v>
          </cell>
          <cell r="E3909" t="str">
            <v>س1</v>
          </cell>
        </row>
        <row r="3910">
          <cell r="A3910">
            <v>215937</v>
          </cell>
          <cell r="B3910" t="str">
            <v>لجين بوفاعور</v>
          </cell>
          <cell r="C3910" t="str">
            <v>سلام</v>
          </cell>
          <cell r="D3910" t="str">
            <v xml:space="preserve">سميحه </v>
          </cell>
          <cell r="E3910" t="str">
            <v>س1</v>
          </cell>
        </row>
        <row r="3911">
          <cell r="A3911">
            <v>215938</v>
          </cell>
          <cell r="B3911" t="str">
            <v>لجين عبيسي</v>
          </cell>
          <cell r="C3911" t="str">
            <v>عبد اللطيف</v>
          </cell>
          <cell r="D3911" t="str">
            <v>مازنه</v>
          </cell>
          <cell r="E3911" t="str">
            <v>س1</v>
          </cell>
        </row>
        <row r="3912">
          <cell r="A3912">
            <v>215939</v>
          </cell>
          <cell r="B3912" t="str">
            <v>لجين مهنا</v>
          </cell>
          <cell r="C3912" t="str">
            <v>بسام</v>
          </cell>
          <cell r="D3912" t="str">
            <v>مها</v>
          </cell>
          <cell r="E3912" t="str">
            <v>س2</v>
          </cell>
        </row>
        <row r="3913">
          <cell r="A3913">
            <v>215940</v>
          </cell>
          <cell r="B3913" t="str">
            <v>لما عيسى</v>
          </cell>
          <cell r="C3913" t="str">
            <v>فهد</v>
          </cell>
          <cell r="D3913" t="str">
            <v>دولا</v>
          </cell>
          <cell r="E3913" t="str">
            <v>س1</v>
          </cell>
        </row>
        <row r="3914">
          <cell r="A3914">
            <v>215941</v>
          </cell>
          <cell r="B3914" t="str">
            <v>لمى الحاج حسين</v>
          </cell>
          <cell r="C3914" t="str">
            <v>سهيل</v>
          </cell>
          <cell r="D3914" t="str">
            <v>ماري</v>
          </cell>
          <cell r="E3914" t="str">
            <v>س2</v>
          </cell>
        </row>
        <row r="3915">
          <cell r="A3915">
            <v>215942</v>
          </cell>
          <cell r="B3915" t="str">
            <v>لمى طربين</v>
          </cell>
          <cell r="C3915" t="str">
            <v>محمد وليد</v>
          </cell>
          <cell r="D3915" t="str">
            <v>رزان</v>
          </cell>
          <cell r="E3915" t="str">
            <v>س1</v>
          </cell>
        </row>
        <row r="3916">
          <cell r="A3916">
            <v>215943</v>
          </cell>
          <cell r="B3916" t="str">
            <v>لمى منصور</v>
          </cell>
          <cell r="C3916" t="str">
            <v>سامر</v>
          </cell>
          <cell r="D3916" t="str">
            <v>رحاب</v>
          </cell>
          <cell r="E3916" t="str">
            <v>س2</v>
          </cell>
        </row>
        <row r="3917">
          <cell r="A3917">
            <v>215944</v>
          </cell>
          <cell r="B3917" t="str">
            <v>لميس عيروط</v>
          </cell>
          <cell r="C3917" t="str">
            <v>عمر</v>
          </cell>
          <cell r="D3917" t="str">
            <v>نجود</v>
          </cell>
          <cell r="E3917" t="str">
            <v>س1</v>
          </cell>
        </row>
        <row r="3918">
          <cell r="A3918">
            <v>215945</v>
          </cell>
          <cell r="B3918" t="str">
            <v>لوليا مراد</v>
          </cell>
          <cell r="C3918" t="str">
            <v>اسيد</v>
          </cell>
          <cell r="D3918" t="str">
            <v>حنان</v>
          </cell>
          <cell r="E3918" t="str">
            <v>س1</v>
          </cell>
        </row>
        <row r="3919">
          <cell r="A3919">
            <v>215946</v>
          </cell>
          <cell r="B3919" t="str">
            <v>ليدا ابو زيدان</v>
          </cell>
          <cell r="C3919" t="str">
            <v>فوزات</v>
          </cell>
          <cell r="D3919" t="str">
            <v>بعثة</v>
          </cell>
          <cell r="E3919" t="str">
            <v>س1</v>
          </cell>
        </row>
        <row r="3920">
          <cell r="A3920">
            <v>215947</v>
          </cell>
          <cell r="B3920" t="str">
            <v>ليلاس الحايك</v>
          </cell>
          <cell r="C3920" t="str">
            <v>عماد</v>
          </cell>
          <cell r="D3920" t="str">
            <v>زوات</v>
          </cell>
          <cell r="E3920" t="str">
            <v>س2ح</v>
          </cell>
        </row>
        <row r="3921">
          <cell r="A3921">
            <v>215948</v>
          </cell>
          <cell r="B3921" t="str">
            <v>ليلى ابو مغضب</v>
          </cell>
          <cell r="C3921" t="str">
            <v>محمود</v>
          </cell>
          <cell r="D3921" t="str">
            <v>غاده</v>
          </cell>
          <cell r="E3921" t="str">
            <v>س1</v>
          </cell>
        </row>
        <row r="3922">
          <cell r="A3922">
            <v>215949</v>
          </cell>
          <cell r="B3922" t="str">
            <v>ليلى عرابي النجار</v>
          </cell>
          <cell r="C3922" t="str">
            <v>محمد أنس</v>
          </cell>
          <cell r="D3922" t="str">
            <v>فاتن</v>
          </cell>
          <cell r="E3922" t="str">
            <v>س1</v>
          </cell>
        </row>
        <row r="3923">
          <cell r="A3923">
            <v>215950</v>
          </cell>
          <cell r="B3923" t="str">
            <v>ليلى غبرا</v>
          </cell>
          <cell r="C3923" t="str">
            <v>كامل</v>
          </cell>
          <cell r="D3923" t="str">
            <v>هديه</v>
          </cell>
          <cell r="E3923" t="str">
            <v>س2</v>
          </cell>
        </row>
        <row r="3924">
          <cell r="A3924">
            <v>215951</v>
          </cell>
          <cell r="B3924" t="str">
            <v>ليليان ابو الخير</v>
          </cell>
          <cell r="C3924" t="str">
            <v>سامر</v>
          </cell>
          <cell r="D3924" t="str">
            <v>ليلى</v>
          </cell>
          <cell r="E3924" t="str">
            <v>س1</v>
          </cell>
        </row>
        <row r="3925">
          <cell r="A3925">
            <v>215952</v>
          </cell>
          <cell r="B3925" t="str">
            <v>ليليان شاهين</v>
          </cell>
          <cell r="C3925" t="str">
            <v>ماهر</v>
          </cell>
          <cell r="D3925" t="str">
            <v>فريال</v>
          </cell>
          <cell r="E3925" t="str">
            <v>س1</v>
          </cell>
        </row>
        <row r="3926">
          <cell r="A3926">
            <v>215953</v>
          </cell>
          <cell r="B3926" t="str">
            <v>لين أحمد</v>
          </cell>
          <cell r="C3926" t="str">
            <v>وفيق</v>
          </cell>
          <cell r="D3926" t="str">
            <v>انصاف</v>
          </cell>
          <cell r="E3926" t="str">
            <v>س1</v>
          </cell>
        </row>
        <row r="3927">
          <cell r="A3927">
            <v>215954</v>
          </cell>
          <cell r="B3927" t="str">
            <v>لين دمشقيه</v>
          </cell>
          <cell r="C3927" t="str">
            <v>محمد انس</v>
          </cell>
          <cell r="D3927" t="str">
            <v>ميساء</v>
          </cell>
          <cell r="E3927" t="str">
            <v>س2</v>
          </cell>
        </row>
        <row r="3928">
          <cell r="A3928">
            <v>215955</v>
          </cell>
          <cell r="B3928" t="str">
            <v>لين سلامه</v>
          </cell>
          <cell r="C3928" t="str">
            <v>عبد الحكيم</v>
          </cell>
          <cell r="D3928" t="str">
            <v>مياده</v>
          </cell>
          <cell r="E3928" t="str">
            <v>س1</v>
          </cell>
        </row>
        <row r="3929">
          <cell r="A3929">
            <v>215956</v>
          </cell>
          <cell r="B3929" t="str">
            <v>لين شيخ اوغلي</v>
          </cell>
          <cell r="C3929" t="str">
            <v>رضوان</v>
          </cell>
          <cell r="D3929" t="str">
            <v>رغد</v>
          </cell>
          <cell r="E3929" t="str">
            <v>س2ح</v>
          </cell>
        </row>
        <row r="3930">
          <cell r="A3930">
            <v>215957</v>
          </cell>
          <cell r="B3930" t="str">
            <v>لينا جاتو</v>
          </cell>
          <cell r="C3930" t="str">
            <v xml:space="preserve">عادل </v>
          </cell>
          <cell r="D3930" t="str">
            <v>ليلى</v>
          </cell>
          <cell r="E3930" t="str">
            <v>س1</v>
          </cell>
        </row>
        <row r="3931">
          <cell r="A3931">
            <v>215958</v>
          </cell>
          <cell r="B3931" t="str">
            <v>لينا رحيم</v>
          </cell>
          <cell r="C3931" t="str">
            <v xml:space="preserve">محمد خير </v>
          </cell>
          <cell r="D3931" t="str">
            <v>رنى</v>
          </cell>
          <cell r="E3931" t="str">
            <v>س2ح</v>
          </cell>
        </row>
        <row r="3932">
          <cell r="A3932">
            <v>215959</v>
          </cell>
          <cell r="B3932" t="str">
            <v>ماجد الخيرو</v>
          </cell>
          <cell r="C3932" t="str">
            <v>محمد</v>
          </cell>
          <cell r="D3932" t="str">
            <v>نعيمه</v>
          </cell>
          <cell r="E3932" t="str">
            <v>س1</v>
          </cell>
        </row>
        <row r="3933">
          <cell r="A3933">
            <v>215960</v>
          </cell>
          <cell r="B3933" t="str">
            <v>ماجدة البكور</v>
          </cell>
          <cell r="C3933" t="str">
            <v>مصطفى</v>
          </cell>
          <cell r="D3933" t="str">
            <v>خديجة</v>
          </cell>
          <cell r="E3933" t="str">
            <v>س2</v>
          </cell>
        </row>
        <row r="3934">
          <cell r="A3934">
            <v>215961</v>
          </cell>
          <cell r="B3934" t="str">
            <v>ماري محمد</v>
          </cell>
          <cell r="C3934" t="str">
            <v>اكرم</v>
          </cell>
          <cell r="D3934" t="str">
            <v>سحر</v>
          </cell>
          <cell r="E3934" t="str">
            <v>س1</v>
          </cell>
        </row>
        <row r="3935">
          <cell r="A3935">
            <v>215962</v>
          </cell>
          <cell r="B3935" t="str">
            <v>ماريا الرشيد</v>
          </cell>
          <cell r="C3935" t="str">
            <v>سامر</v>
          </cell>
          <cell r="D3935" t="str">
            <v>ليلى</v>
          </cell>
          <cell r="E3935" t="str">
            <v>س1</v>
          </cell>
        </row>
        <row r="3936">
          <cell r="A3936">
            <v>215963</v>
          </cell>
          <cell r="B3936" t="str">
            <v>ماريا صالح</v>
          </cell>
          <cell r="C3936" t="str">
            <v>حيدر</v>
          </cell>
          <cell r="D3936" t="str">
            <v>مياده</v>
          </cell>
          <cell r="E3936" t="str">
            <v>س1</v>
          </cell>
        </row>
        <row r="3937">
          <cell r="A3937">
            <v>215964</v>
          </cell>
          <cell r="B3937" t="str">
            <v>ماريت عبيد</v>
          </cell>
          <cell r="C3937" t="str">
            <v>معروف</v>
          </cell>
          <cell r="D3937" t="str">
            <v>منا</v>
          </cell>
          <cell r="E3937" t="str">
            <v>س2</v>
          </cell>
        </row>
        <row r="3938">
          <cell r="A3938">
            <v>215965</v>
          </cell>
          <cell r="B3938" t="str">
            <v>مارينا الطويل</v>
          </cell>
          <cell r="C3938" t="str">
            <v>يوسف</v>
          </cell>
          <cell r="D3938" t="str">
            <v>مياده</v>
          </cell>
          <cell r="E3938" t="str">
            <v>س2</v>
          </cell>
        </row>
        <row r="3939">
          <cell r="A3939">
            <v>215966</v>
          </cell>
          <cell r="B3939" t="str">
            <v>مارينا علي</v>
          </cell>
          <cell r="C3939" t="str">
            <v>غسان</v>
          </cell>
          <cell r="D3939" t="str">
            <v>سميه</v>
          </cell>
          <cell r="E3939" t="str">
            <v>س1</v>
          </cell>
        </row>
        <row r="3940">
          <cell r="A3940">
            <v>215967</v>
          </cell>
          <cell r="B3940" t="str">
            <v>ماهر ابراهيم</v>
          </cell>
          <cell r="C3940" t="str">
            <v>نبيل</v>
          </cell>
          <cell r="D3940" t="str">
            <v>نعمه</v>
          </cell>
          <cell r="E3940" t="str">
            <v>س2</v>
          </cell>
        </row>
        <row r="3941">
          <cell r="A3941">
            <v>215968</v>
          </cell>
          <cell r="B3941" t="str">
            <v>ماهر اسعد</v>
          </cell>
          <cell r="C3941" t="str">
            <v>علي</v>
          </cell>
          <cell r="D3941" t="str">
            <v>زاهيه</v>
          </cell>
          <cell r="E3941" t="str">
            <v>س1</v>
          </cell>
        </row>
        <row r="3942">
          <cell r="A3942">
            <v>215969</v>
          </cell>
          <cell r="B3942" t="str">
            <v>ماهر امين</v>
          </cell>
          <cell r="C3942" t="str">
            <v xml:space="preserve">منير </v>
          </cell>
          <cell r="D3942" t="str">
            <v xml:space="preserve">منى </v>
          </cell>
          <cell r="E3942" t="str">
            <v>س1</v>
          </cell>
        </row>
        <row r="3943">
          <cell r="A3943">
            <v>215970</v>
          </cell>
          <cell r="B3943" t="str">
            <v>مايا الغضه</v>
          </cell>
          <cell r="C3943" t="str">
            <v xml:space="preserve">أنور </v>
          </cell>
          <cell r="D3943" t="str">
            <v>نخله</v>
          </cell>
          <cell r="E3943" t="str">
            <v>س2</v>
          </cell>
        </row>
        <row r="3944">
          <cell r="A3944">
            <v>215971</v>
          </cell>
          <cell r="B3944" t="str">
            <v>مايا بدوي</v>
          </cell>
          <cell r="C3944" t="str">
            <v>مصطفى</v>
          </cell>
          <cell r="D3944" t="str">
            <v>سهام</v>
          </cell>
          <cell r="E3944" t="str">
            <v>س2</v>
          </cell>
        </row>
        <row r="3945">
          <cell r="A3945">
            <v>215972</v>
          </cell>
          <cell r="B3945" t="str">
            <v>مايا دواي</v>
          </cell>
          <cell r="C3945" t="str">
            <v>لؤي</v>
          </cell>
          <cell r="D3945" t="str">
            <v>نسرين</v>
          </cell>
          <cell r="E3945" t="str">
            <v>س2</v>
          </cell>
        </row>
        <row r="3946">
          <cell r="A3946">
            <v>215973</v>
          </cell>
          <cell r="B3946" t="str">
            <v>مايه صقر</v>
          </cell>
          <cell r="C3946" t="str">
            <v xml:space="preserve">مالك </v>
          </cell>
          <cell r="D3946" t="str">
            <v xml:space="preserve">رلا </v>
          </cell>
          <cell r="E3946" t="str">
            <v>س1</v>
          </cell>
        </row>
        <row r="3947">
          <cell r="A3947">
            <v>215974</v>
          </cell>
          <cell r="B3947" t="str">
            <v>متيلدا داراني</v>
          </cell>
          <cell r="C3947" t="str">
            <v>انطون</v>
          </cell>
          <cell r="D3947" t="str">
            <v>هدى</v>
          </cell>
          <cell r="E3947" t="str">
            <v>س1</v>
          </cell>
        </row>
        <row r="3948">
          <cell r="A3948">
            <v>215975</v>
          </cell>
          <cell r="B3948" t="str">
            <v>مجد الدين الاحمد</v>
          </cell>
          <cell r="C3948" t="str">
            <v>هايل</v>
          </cell>
          <cell r="D3948" t="str">
            <v>امنه</v>
          </cell>
          <cell r="E3948" t="str">
            <v>س1</v>
          </cell>
        </row>
        <row r="3949">
          <cell r="A3949">
            <v>215976</v>
          </cell>
          <cell r="B3949" t="str">
            <v>مجد الدين خشان</v>
          </cell>
          <cell r="C3949" t="str">
            <v>مروان</v>
          </cell>
          <cell r="D3949" t="str">
            <v>رجاء</v>
          </cell>
          <cell r="E3949" t="str">
            <v>س1</v>
          </cell>
        </row>
        <row r="3950">
          <cell r="A3950">
            <v>215977</v>
          </cell>
          <cell r="B3950" t="str">
            <v>مجد حسن</v>
          </cell>
          <cell r="C3950" t="str">
            <v>معن</v>
          </cell>
          <cell r="D3950" t="str">
            <v xml:space="preserve">ندى </v>
          </cell>
          <cell r="E3950" t="str">
            <v>س1</v>
          </cell>
        </row>
        <row r="3951">
          <cell r="A3951">
            <v>215978</v>
          </cell>
          <cell r="B3951" t="str">
            <v>مجدولين عيسى</v>
          </cell>
          <cell r="C3951" t="str">
            <v>الياس</v>
          </cell>
          <cell r="D3951" t="str">
            <v>مريم</v>
          </cell>
          <cell r="E3951" t="str">
            <v>س2</v>
          </cell>
        </row>
        <row r="3952">
          <cell r="A3952">
            <v>215979</v>
          </cell>
          <cell r="B3952" t="str">
            <v>مجدي ابو شوك</v>
          </cell>
          <cell r="C3952" t="str">
            <v>عماد</v>
          </cell>
          <cell r="D3952" t="str">
            <v>مها</v>
          </cell>
          <cell r="E3952" t="str">
            <v>س1</v>
          </cell>
        </row>
        <row r="3953">
          <cell r="A3953">
            <v>215980</v>
          </cell>
          <cell r="B3953" t="str">
            <v>مجدي البديوي</v>
          </cell>
          <cell r="C3953" t="str">
            <v>وليد</v>
          </cell>
          <cell r="D3953" t="str">
            <v>لوسين</v>
          </cell>
          <cell r="E3953" t="str">
            <v>س2</v>
          </cell>
        </row>
        <row r="3954">
          <cell r="A3954">
            <v>215981</v>
          </cell>
          <cell r="B3954" t="str">
            <v>محمد اسماعيل</v>
          </cell>
          <cell r="C3954" t="str">
            <v>هاشم</v>
          </cell>
          <cell r="D3954" t="str">
            <v>منى</v>
          </cell>
          <cell r="E3954" t="str">
            <v>س2</v>
          </cell>
        </row>
        <row r="3955">
          <cell r="A3955">
            <v>215982</v>
          </cell>
          <cell r="B3955" t="str">
            <v>محمد البارودي</v>
          </cell>
          <cell r="C3955" t="str">
            <v>وليد</v>
          </cell>
          <cell r="D3955" t="str">
            <v>مريم</v>
          </cell>
          <cell r="E3955" t="str">
            <v>س1</v>
          </cell>
        </row>
        <row r="3956">
          <cell r="A3956">
            <v>215983</v>
          </cell>
          <cell r="B3956" t="str">
            <v>محمد التركماني</v>
          </cell>
          <cell r="C3956" t="str">
            <v>احمد</v>
          </cell>
          <cell r="D3956" t="str">
            <v>دلال</v>
          </cell>
          <cell r="E3956" t="str">
            <v>س2</v>
          </cell>
        </row>
        <row r="3957">
          <cell r="A3957">
            <v>215984</v>
          </cell>
          <cell r="B3957" t="str">
            <v>محمد الحسن</v>
          </cell>
          <cell r="C3957" t="str">
            <v>سمير</v>
          </cell>
          <cell r="D3957" t="str">
            <v>غصون</v>
          </cell>
          <cell r="E3957" t="str">
            <v>س2</v>
          </cell>
        </row>
        <row r="3958">
          <cell r="A3958">
            <v>215985</v>
          </cell>
          <cell r="B3958" t="str">
            <v>محمد الدرويش</v>
          </cell>
          <cell r="C3958" t="str">
            <v>علي</v>
          </cell>
          <cell r="D3958" t="str">
            <v>زهره</v>
          </cell>
          <cell r="E3958" t="str">
            <v>س1</v>
          </cell>
        </row>
        <row r="3959">
          <cell r="A3959">
            <v>215986</v>
          </cell>
          <cell r="B3959" t="str">
            <v>محمد السلوم</v>
          </cell>
          <cell r="C3959" t="str">
            <v>أحمد</v>
          </cell>
          <cell r="D3959" t="str">
            <v>جورية</v>
          </cell>
          <cell r="E3959" t="str">
            <v>س1</v>
          </cell>
        </row>
        <row r="3960">
          <cell r="A3960">
            <v>215987</v>
          </cell>
          <cell r="B3960" t="str">
            <v>محمد السليمان</v>
          </cell>
          <cell r="C3960" t="str">
            <v>احمد</v>
          </cell>
          <cell r="D3960" t="str">
            <v>خلود</v>
          </cell>
          <cell r="E3960" t="str">
            <v>س1</v>
          </cell>
        </row>
        <row r="3961">
          <cell r="A3961">
            <v>215988</v>
          </cell>
          <cell r="B3961" t="str">
            <v>محمد الشيخة</v>
          </cell>
          <cell r="C3961" t="str">
            <v>عمر</v>
          </cell>
          <cell r="D3961" t="str">
            <v>منيره</v>
          </cell>
          <cell r="E3961" t="str">
            <v>س2ح</v>
          </cell>
        </row>
        <row r="3962">
          <cell r="A3962">
            <v>215989</v>
          </cell>
          <cell r="B3962" t="str">
            <v>محمد المحاميد</v>
          </cell>
          <cell r="C3962" t="str">
            <v xml:space="preserve">قاسم </v>
          </cell>
          <cell r="D3962" t="str">
            <v xml:space="preserve">غانا </v>
          </cell>
          <cell r="E3962" t="str">
            <v>س1</v>
          </cell>
        </row>
        <row r="3963">
          <cell r="A3963">
            <v>215990</v>
          </cell>
          <cell r="B3963" t="str">
            <v>محمد المطلق</v>
          </cell>
          <cell r="C3963" t="str">
            <v>يوسف</v>
          </cell>
          <cell r="D3963" t="str">
            <v>هديه</v>
          </cell>
          <cell r="E3963" t="str">
            <v>س1</v>
          </cell>
        </row>
        <row r="3964">
          <cell r="A3964">
            <v>215991</v>
          </cell>
          <cell r="B3964" t="str">
            <v>محمد امين المصري</v>
          </cell>
          <cell r="C3964" t="str">
            <v xml:space="preserve">محمد رضوان </v>
          </cell>
          <cell r="D3964" t="str">
            <v xml:space="preserve">ابتسام </v>
          </cell>
          <cell r="E3964" t="str">
            <v>س1</v>
          </cell>
        </row>
        <row r="3965">
          <cell r="A3965">
            <v>215992</v>
          </cell>
          <cell r="B3965" t="str">
            <v>محمد انور الشريف</v>
          </cell>
          <cell r="C3965" t="str">
            <v>محمد</v>
          </cell>
          <cell r="D3965" t="str">
            <v>امل</v>
          </cell>
          <cell r="E3965" t="str">
            <v>س1</v>
          </cell>
        </row>
        <row r="3966">
          <cell r="A3966">
            <v>215993</v>
          </cell>
          <cell r="B3966" t="str">
            <v>محمد ايهم عبيدو</v>
          </cell>
          <cell r="C3966" t="str">
            <v xml:space="preserve">محمد حسام </v>
          </cell>
          <cell r="D3966" t="str">
            <v xml:space="preserve">خديجه </v>
          </cell>
          <cell r="E3966" t="str">
            <v>س1</v>
          </cell>
        </row>
        <row r="3967">
          <cell r="A3967">
            <v>215994</v>
          </cell>
          <cell r="B3967" t="str">
            <v>محمد بسام تقي الدين</v>
          </cell>
          <cell r="C3967" t="str">
            <v xml:space="preserve">محمد سامر </v>
          </cell>
          <cell r="D3967" t="str">
            <v xml:space="preserve">نور </v>
          </cell>
          <cell r="E3967" t="str">
            <v>س2</v>
          </cell>
        </row>
        <row r="3968">
          <cell r="A3968">
            <v>215995</v>
          </cell>
          <cell r="B3968" t="str">
            <v>محمد بشر عبد السلام</v>
          </cell>
          <cell r="C3968" t="str">
            <v>احمد</v>
          </cell>
          <cell r="D3968" t="str">
            <v>ماجده</v>
          </cell>
          <cell r="E3968" t="str">
            <v>س2</v>
          </cell>
        </row>
        <row r="3969">
          <cell r="A3969">
            <v>215996</v>
          </cell>
          <cell r="B3969" t="str">
            <v>محمد بني المرجه</v>
          </cell>
          <cell r="C3969" t="str">
            <v>باسم</v>
          </cell>
          <cell r="D3969" t="str">
            <v>لينا</v>
          </cell>
          <cell r="E3969" t="str">
            <v>س1</v>
          </cell>
        </row>
        <row r="3970">
          <cell r="A3970">
            <v>215997</v>
          </cell>
          <cell r="B3970" t="str">
            <v>محمد بوز العسل</v>
          </cell>
          <cell r="C3970" t="str">
            <v>محمد ماهر</v>
          </cell>
          <cell r="D3970" t="str">
            <v>رنا</v>
          </cell>
          <cell r="E3970" t="str">
            <v>س2</v>
          </cell>
        </row>
        <row r="3971">
          <cell r="A3971">
            <v>215998</v>
          </cell>
          <cell r="B3971" t="str">
            <v>محمد حبيب يونس</v>
          </cell>
          <cell r="C3971" t="str">
            <v>محسن</v>
          </cell>
          <cell r="D3971" t="str">
            <v>عهد</v>
          </cell>
          <cell r="E3971" t="str">
            <v>س2</v>
          </cell>
        </row>
        <row r="3972">
          <cell r="A3972">
            <v>215999</v>
          </cell>
          <cell r="B3972" t="str">
            <v>محمد خالد السمان</v>
          </cell>
          <cell r="C3972" t="str">
            <v>محمد زاهر</v>
          </cell>
          <cell r="D3972" t="str">
            <v>حنان</v>
          </cell>
          <cell r="E3972" t="str">
            <v>س1</v>
          </cell>
        </row>
        <row r="3973">
          <cell r="A3973">
            <v>216000</v>
          </cell>
          <cell r="B3973" t="str">
            <v>محمد خالد جبلاوي</v>
          </cell>
          <cell r="C3973" t="str">
            <v>احمد عماد</v>
          </cell>
          <cell r="D3973" t="str">
            <v>صباح</v>
          </cell>
          <cell r="E3973" t="str">
            <v>س1</v>
          </cell>
        </row>
        <row r="3974">
          <cell r="A3974">
            <v>216001</v>
          </cell>
          <cell r="B3974" t="str">
            <v>محمد خالد نصري</v>
          </cell>
          <cell r="C3974" t="str">
            <v>احمد</v>
          </cell>
          <cell r="D3974" t="str">
            <v>غصون</v>
          </cell>
          <cell r="E3974" t="str">
            <v>س1</v>
          </cell>
        </row>
        <row r="3975">
          <cell r="A3975">
            <v>216002</v>
          </cell>
          <cell r="B3975" t="str">
            <v>محمد خلدون الحداد</v>
          </cell>
          <cell r="C3975" t="str">
            <v>انور</v>
          </cell>
          <cell r="D3975" t="str">
            <v>سلام</v>
          </cell>
          <cell r="E3975" t="str">
            <v>س2</v>
          </cell>
        </row>
        <row r="3976">
          <cell r="A3976">
            <v>216003</v>
          </cell>
          <cell r="B3976" t="str">
            <v>محمد خير ابو سمره</v>
          </cell>
          <cell r="C3976" t="str">
            <v>جميل</v>
          </cell>
          <cell r="D3976" t="str">
            <v>سهام</v>
          </cell>
          <cell r="E3976" t="str">
            <v>س1</v>
          </cell>
        </row>
        <row r="3977">
          <cell r="A3977">
            <v>216004</v>
          </cell>
          <cell r="B3977" t="str">
            <v>محمد خير الأحمد</v>
          </cell>
          <cell r="C3977" t="str">
            <v>خالد</v>
          </cell>
          <cell r="D3977" t="str">
            <v>فاطمه</v>
          </cell>
          <cell r="E3977" t="str">
            <v>س1</v>
          </cell>
        </row>
        <row r="3978">
          <cell r="A3978">
            <v>216005</v>
          </cell>
          <cell r="B3978" t="str">
            <v>محمد خير الحاج عبد الله</v>
          </cell>
          <cell r="C3978" t="str">
            <v>عبدالله</v>
          </cell>
          <cell r="D3978" t="str">
            <v>صبحه</v>
          </cell>
          <cell r="E3978" t="str">
            <v>س1</v>
          </cell>
        </row>
        <row r="3979">
          <cell r="A3979">
            <v>216006</v>
          </cell>
          <cell r="B3979" t="str">
            <v>محمد ديب الافتريسي</v>
          </cell>
          <cell r="C3979" t="str">
            <v>صالح</v>
          </cell>
          <cell r="D3979" t="str">
            <v>اسماء</v>
          </cell>
          <cell r="E3979" t="str">
            <v>س1</v>
          </cell>
        </row>
        <row r="3980">
          <cell r="A3980">
            <v>216007</v>
          </cell>
          <cell r="B3980" t="str">
            <v>محمد راغد الديري</v>
          </cell>
          <cell r="C3980" t="str">
            <v>خالد</v>
          </cell>
          <cell r="D3980" t="str">
            <v>خلود</v>
          </cell>
          <cell r="E3980" t="str">
            <v>س2</v>
          </cell>
        </row>
        <row r="3981">
          <cell r="A3981">
            <v>216008</v>
          </cell>
          <cell r="B3981" t="str">
            <v>محمد ريان هلال</v>
          </cell>
          <cell r="C3981" t="str">
            <v>عماد</v>
          </cell>
          <cell r="D3981" t="str">
            <v>لمياء</v>
          </cell>
          <cell r="E3981" t="str">
            <v>س1</v>
          </cell>
        </row>
        <row r="3982">
          <cell r="A3982">
            <v>216009</v>
          </cell>
          <cell r="B3982" t="str">
            <v>محمد سعد</v>
          </cell>
          <cell r="C3982" t="str">
            <v>سعود</v>
          </cell>
          <cell r="D3982" t="str">
            <v>زهيه</v>
          </cell>
          <cell r="E3982" t="str">
            <v>س1</v>
          </cell>
        </row>
        <row r="3983">
          <cell r="A3983">
            <v>216010</v>
          </cell>
          <cell r="B3983" t="str">
            <v>محمد سعد الدين الحلاق</v>
          </cell>
          <cell r="C3983" t="str">
            <v>محمد عيد</v>
          </cell>
          <cell r="D3983" t="str">
            <v>جومانة</v>
          </cell>
          <cell r="E3983" t="str">
            <v>س1</v>
          </cell>
        </row>
        <row r="3984">
          <cell r="A3984">
            <v>216011</v>
          </cell>
          <cell r="B3984" t="str">
            <v>محمد سكاف</v>
          </cell>
          <cell r="C3984" t="str">
            <v>خالد</v>
          </cell>
          <cell r="D3984" t="str">
            <v>فاطمه</v>
          </cell>
          <cell r="E3984" t="str">
            <v>س2</v>
          </cell>
        </row>
        <row r="3985">
          <cell r="A3985">
            <v>216012</v>
          </cell>
          <cell r="B3985" t="str">
            <v>محمد شباط</v>
          </cell>
          <cell r="C3985" t="str">
            <v>احمد</v>
          </cell>
          <cell r="D3985" t="str">
            <v>كوكب</v>
          </cell>
          <cell r="E3985" t="str">
            <v>س1</v>
          </cell>
        </row>
        <row r="3986">
          <cell r="A3986">
            <v>216013</v>
          </cell>
          <cell r="B3986" t="str">
            <v>محمد عامر جديني</v>
          </cell>
          <cell r="C3986" t="str">
            <v xml:space="preserve">محمد محسن </v>
          </cell>
          <cell r="D3986" t="str">
            <v xml:space="preserve">محاسن </v>
          </cell>
          <cell r="E3986" t="str">
            <v>س1</v>
          </cell>
        </row>
        <row r="3987">
          <cell r="A3987">
            <v>216014</v>
          </cell>
          <cell r="B3987" t="str">
            <v>محمد عبد الجليل ضبع</v>
          </cell>
          <cell r="C3987" t="str">
            <v>مصطفى كمال</v>
          </cell>
          <cell r="D3987" t="str">
            <v>يسرى</v>
          </cell>
          <cell r="E3987" t="str">
            <v>س1</v>
          </cell>
        </row>
        <row r="3988">
          <cell r="A3988">
            <v>216015</v>
          </cell>
          <cell r="B3988" t="str">
            <v>محمد عبد الله</v>
          </cell>
          <cell r="C3988" t="str">
            <v>احمد</v>
          </cell>
          <cell r="D3988" t="str">
            <v>فاطمه</v>
          </cell>
          <cell r="E3988" t="str">
            <v>س2</v>
          </cell>
        </row>
        <row r="3989">
          <cell r="A3989">
            <v>216016</v>
          </cell>
          <cell r="B3989" t="str">
            <v>محمد عبيده الحماده</v>
          </cell>
          <cell r="C3989" t="str">
            <v>علي</v>
          </cell>
          <cell r="D3989" t="str">
            <v>احلام</v>
          </cell>
          <cell r="E3989" t="str">
            <v>س2</v>
          </cell>
        </row>
        <row r="3990">
          <cell r="A3990">
            <v>216017</v>
          </cell>
          <cell r="B3990" t="str">
            <v>محمد علي بك</v>
          </cell>
          <cell r="C3990" t="str">
            <v>مصطفى</v>
          </cell>
          <cell r="D3990" t="str">
            <v>ماجده</v>
          </cell>
          <cell r="E3990" t="str">
            <v>س1</v>
          </cell>
        </row>
        <row r="3991">
          <cell r="A3991">
            <v>216018</v>
          </cell>
          <cell r="B3991" t="str">
            <v>محمد عمر</v>
          </cell>
          <cell r="C3991" t="str">
            <v xml:space="preserve">سليمان </v>
          </cell>
          <cell r="D3991" t="str">
            <v>أمل</v>
          </cell>
          <cell r="E3991" t="str">
            <v>س1</v>
          </cell>
        </row>
        <row r="3992">
          <cell r="A3992">
            <v>216019</v>
          </cell>
          <cell r="B3992" t="str">
            <v>محمد عمر خلف</v>
          </cell>
          <cell r="C3992" t="str">
            <v xml:space="preserve">نسيم </v>
          </cell>
          <cell r="D3992" t="str">
            <v xml:space="preserve">مفاز </v>
          </cell>
          <cell r="E3992" t="str">
            <v>س1</v>
          </cell>
        </row>
        <row r="3993">
          <cell r="A3993">
            <v>216020</v>
          </cell>
          <cell r="B3993" t="str">
            <v>محمد عيد المقت</v>
          </cell>
          <cell r="C3993" t="str">
            <v xml:space="preserve">عبد الرحمن </v>
          </cell>
          <cell r="D3993" t="str">
            <v>مها</v>
          </cell>
          <cell r="E3993" t="str">
            <v>س1</v>
          </cell>
        </row>
        <row r="3994">
          <cell r="A3994">
            <v>216021</v>
          </cell>
          <cell r="B3994" t="str">
            <v>محمد عيسى</v>
          </cell>
          <cell r="C3994" t="str">
            <v>عاصم</v>
          </cell>
          <cell r="D3994" t="str">
            <v>سعيده</v>
          </cell>
          <cell r="E3994" t="str">
            <v>س1</v>
          </cell>
        </row>
        <row r="3995">
          <cell r="A3995">
            <v>216022</v>
          </cell>
          <cell r="B3995" t="str">
            <v>محمد قاسم</v>
          </cell>
          <cell r="C3995" t="str">
            <v>عبد الكريم</v>
          </cell>
          <cell r="D3995" t="str">
            <v>نظميه</v>
          </cell>
          <cell r="E3995" t="str">
            <v>س1</v>
          </cell>
        </row>
        <row r="3996">
          <cell r="A3996">
            <v>216023</v>
          </cell>
          <cell r="B3996" t="str">
            <v>محمد قاسم حامد</v>
          </cell>
          <cell r="C3996" t="str">
            <v>محمود</v>
          </cell>
          <cell r="D3996" t="str">
            <v>ساميه</v>
          </cell>
          <cell r="E3996" t="str">
            <v>س1</v>
          </cell>
        </row>
        <row r="3997">
          <cell r="A3997">
            <v>216024</v>
          </cell>
          <cell r="B3997" t="str">
            <v>محمد قتيبه مردم بك</v>
          </cell>
          <cell r="C3997" t="str">
            <v>محمد طارق</v>
          </cell>
          <cell r="D3997" t="str">
            <v>ميرفت</v>
          </cell>
          <cell r="E3997" t="str">
            <v>س1</v>
          </cell>
        </row>
        <row r="3998">
          <cell r="A3998">
            <v>216025</v>
          </cell>
          <cell r="B3998" t="str">
            <v>محمد كنان الابرص</v>
          </cell>
          <cell r="C3998" t="str">
            <v>محمد بشار</v>
          </cell>
          <cell r="D3998" t="str">
            <v>هاله</v>
          </cell>
          <cell r="E3998" t="str">
            <v>س1</v>
          </cell>
        </row>
        <row r="3999">
          <cell r="A3999">
            <v>216026</v>
          </cell>
          <cell r="B3999" t="str">
            <v>محمد محفوض</v>
          </cell>
          <cell r="C3999" t="str">
            <v>حسين</v>
          </cell>
          <cell r="D3999" t="str">
            <v>نوال</v>
          </cell>
          <cell r="E3999" t="str">
            <v>س1</v>
          </cell>
        </row>
        <row r="4000">
          <cell r="A4000">
            <v>216027</v>
          </cell>
          <cell r="B4000" t="str">
            <v>محمد مقيد</v>
          </cell>
          <cell r="C4000" t="str">
            <v>احمد</v>
          </cell>
          <cell r="D4000" t="str">
            <v>مروه</v>
          </cell>
          <cell r="E4000" t="str">
            <v>س1</v>
          </cell>
        </row>
        <row r="4001">
          <cell r="A4001">
            <v>216028</v>
          </cell>
          <cell r="B4001" t="str">
            <v>محمد مهدي الزين</v>
          </cell>
          <cell r="C4001" t="str">
            <v>عبد الرزاق</v>
          </cell>
          <cell r="D4001" t="str">
            <v>منال</v>
          </cell>
          <cell r="E4001" t="str">
            <v>س2</v>
          </cell>
        </row>
        <row r="4002">
          <cell r="A4002">
            <v>216029</v>
          </cell>
          <cell r="B4002" t="str">
            <v>محمد مهدي العمار</v>
          </cell>
          <cell r="C4002" t="str">
            <v>ابراهيم</v>
          </cell>
          <cell r="D4002" t="str">
            <v>منال</v>
          </cell>
          <cell r="E4002" t="str">
            <v>س1</v>
          </cell>
        </row>
        <row r="4003">
          <cell r="A4003">
            <v>216030</v>
          </cell>
          <cell r="B4003" t="str">
            <v>محمد نور الحريري</v>
          </cell>
          <cell r="C4003" t="str">
            <v xml:space="preserve">عبد الوهاب </v>
          </cell>
          <cell r="D4003" t="str">
            <v xml:space="preserve">ميساء </v>
          </cell>
          <cell r="E4003" t="str">
            <v>س2</v>
          </cell>
        </row>
        <row r="4004">
          <cell r="A4004">
            <v>216031</v>
          </cell>
          <cell r="B4004" t="str">
            <v>محمد هاشم الزغبي</v>
          </cell>
          <cell r="C4004" t="str">
            <v>عبد الرحمن</v>
          </cell>
          <cell r="D4004" t="str">
            <v>هيفاء</v>
          </cell>
          <cell r="E4004" t="str">
            <v>س1</v>
          </cell>
        </row>
        <row r="4005">
          <cell r="A4005">
            <v>216032</v>
          </cell>
          <cell r="B4005" t="str">
            <v>محمد هاني راجح</v>
          </cell>
          <cell r="C4005" t="str">
            <v>علي</v>
          </cell>
          <cell r="D4005" t="str">
            <v>فاتن</v>
          </cell>
          <cell r="E4005" t="str">
            <v>س2ح</v>
          </cell>
        </row>
        <row r="4006">
          <cell r="A4006">
            <v>216033</v>
          </cell>
          <cell r="B4006" t="str">
            <v>محمد هشام اوطه باشي</v>
          </cell>
          <cell r="C4006" t="str">
            <v>اسامه</v>
          </cell>
          <cell r="D4006" t="str">
            <v>صبحيه</v>
          </cell>
          <cell r="E4006" t="str">
            <v>س1</v>
          </cell>
        </row>
        <row r="4007">
          <cell r="A4007">
            <v>216034</v>
          </cell>
          <cell r="B4007" t="str">
            <v>محمد همام الشريف</v>
          </cell>
          <cell r="C4007" t="str">
            <v>غسان</v>
          </cell>
          <cell r="D4007" t="str">
            <v>رولا</v>
          </cell>
          <cell r="E4007" t="str">
            <v>س1</v>
          </cell>
        </row>
        <row r="4008">
          <cell r="A4008">
            <v>216035</v>
          </cell>
          <cell r="B4008" t="str">
            <v>محمد يونس حامده</v>
          </cell>
          <cell r="C4008" t="str">
            <v>محمود</v>
          </cell>
          <cell r="D4008" t="str">
            <v>مريم</v>
          </cell>
          <cell r="E4008" t="str">
            <v>س1</v>
          </cell>
        </row>
        <row r="4009">
          <cell r="A4009">
            <v>216036</v>
          </cell>
          <cell r="B4009" t="str">
            <v>محمود الاحمد</v>
          </cell>
          <cell r="C4009" t="str">
            <v>تركي</v>
          </cell>
          <cell r="D4009" t="str">
            <v>رويده</v>
          </cell>
          <cell r="E4009" t="str">
            <v>س1</v>
          </cell>
        </row>
        <row r="4010">
          <cell r="A4010">
            <v>216037</v>
          </cell>
          <cell r="B4010" t="str">
            <v>محمود التكله</v>
          </cell>
          <cell r="C4010" t="str">
            <v>يوسف</v>
          </cell>
          <cell r="D4010" t="str">
            <v>ندى</v>
          </cell>
          <cell r="E4010" t="str">
            <v>س1</v>
          </cell>
        </row>
        <row r="4011">
          <cell r="A4011">
            <v>216038</v>
          </cell>
          <cell r="B4011" t="str">
            <v>محمود العيسى</v>
          </cell>
          <cell r="C4011" t="str">
            <v>احمد</v>
          </cell>
          <cell r="D4011" t="str">
            <v>عائشه</v>
          </cell>
          <cell r="E4011" t="str">
            <v>س2</v>
          </cell>
        </row>
        <row r="4012">
          <cell r="A4012">
            <v>216039</v>
          </cell>
          <cell r="B4012" t="str">
            <v>محمود جمعه</v>
          </cell>
          <cell r="C4012" t="str">
            <v>حسن</v>
          </cell>
          <cell r="D4012" t="str">
            <v xml:space="preserve">مريم </v>
          </cell>
          <cell r="E4012" t="str">
            <v>س1</v>
          </cell>
        </row>
        <row r="4013">
          <cell r="A4013">
            <v>216040</v>
          </cell>
          <cell r="B4013" t="str">
            <v>محمود حامد</v>
          </cell>
          <cell r="C4013" t="str">
            <v>مروان</v>
          </cell>
          <cell r="D4013" t="str">
            <v>اسماء</v>
          </cell>
          <cell r="E4013" t="str">
            <v>س1</v>
          </cell>
        </row>
        <row r="4014">
          <cell r="A4014">
            <v>216041</v>
          </cell>
          <cell r="B4014" t="str">
            <v>محمود عيون</v>
          </cell>
          <cell r="C4014" t="str">
            <v>خالد</v>
          </cell>
          <cell r="D4014" t="str">
            <v>ساريه</v>
          </cell>
          <cell r="E4014" t="str">
            <v>س1</v>
          </cell>
        </row>
        <row r="4015">
          <cell r="A4015">
            <v>216042</v>
          </cell>
          <cell r="B4015" t="str">
            <v>مرام الشحف</v>
          </cell>
          <cell r="C4015" t="str">
            <v>رسلان</v>
          </cell>
          <cell r="D4015" t="str">
            <v>فاديا</v>
          </cell>
          <cell r="E4015" t="str">
            <v>س1</v>
          </cell>
        </row>
        <row r="4016">
          <cell r="A4016">
            <v>216043</v>
          </cell>
          <cell r="B4016" t="str">
            <v>مرام النعمه</v>
          </cell>
          <cell r="C4016" t="str">
            <v>نضال</v>
          </cell>
          <cell r="D4016" t="str">
            <v>عبير</v>
          </cell>
          <cell r="E4016" t="str">
            <v>س2</v>
          </cell>
        </row>
        <row r="4017">
          <cell r="A4017">
            <v>216044</v>
          </cell>
          <cell r="B4017" t="str">
            <v>مرام جاسم</v>
          </cell>
          <cell r="C4017" t="str">
            <v>حافظ</v>
          </cell>
          <cell r="D4017" t="str">
            <v>مريم</v>
          </cell>
          <cell r="E4017" t="str">
            <v>س1</v>
          </cell>
        </row>
        <row r="4018">
          <cell r="A4018">
            <v>216045</v>
          </cell>
          <cell r="B4018" t="str">
            <v>مرح حنون</v>
          </cell>
          <cell r="C4018" t="str">
            <v>جان</v>
          </cell>
          <cell r="D4018" t="str">
            <v>سميه</v>
          </cell>
          <cell r="E4018" t="str">
            <v>س1</v>
          </cell>
        </row>
        <row r="4019">
          <cell r="A4019">
            <v>216046</v>
          </cell>
          <cell r="B4019" t="str">
            <v>مرح شمعه</v>
          </cell>
          <cell r="C4019" t="str">
            <v xml:space="preserve">عمر </v>
          </cell>
          <cell r="D4019" t="str">
            <v xml:space="preserve">فاطمه </v>
          </cell>
          <cell r="E4019" t="str">
            <v>س2ح</v>
          </cell>
        </row>
        <row r="4020">
          <cell r="A4020">
            <v>216047</v>
          </cell>
          <cell r="B4020" t="str">
            <v>مرح ونوس</v>
          </cell>
          <cell r="C4020" t="str">
            <v>ميسر</v>
          </cell>
          <cell r="D4020" t="str">
            <v>رائدة</v>
          </cell>
          <cell r="E4020" t="str">
            <v>س2</v>
          </cell>
        </row>
        <row r="4021">
          <cell r="A4021">
            <v>216048</v>
          </cell>
          <cell r="B4021" t="str">
            <v>مرهف غزال</v>
          </cell>
          <cell r="C4021" t="str">
            <v>خالد</v>
          </cell>
          <cell r="D4021" t="str">
            <v>آمنة</v>
          </cell>
          <cell r="E4021" t="str">
            <v>س2</v>
          </cell>
        </row>
        <row r="4022">
          <cell r="A4022">
            <v>216049</v>
          </cell>
          <cell r="B4022" t="str">
            <v>مروه الحمادي الكوسا</v>
          </cell>
          <cell r="C4022" t="str">
            <v xml:space="preserve">حسين </v>
          </cell>
          <cell r="D4022" t="str">
            <v>ارمزاد</v>
          </cell>
          <cell r="E4022" t="str">
            <v>س1</v>
          </cell>
        </row>
        <row r="4023">
          <cell r="A4023">
            <v>216050</v>
          </cell>
          <cell r="B4023" t="str">
            <v>مروه رمضان</v>
          </cell>
          <cell r="C4023" t="str">
            <v>مصطفى</v>
          </cell>
          <cell r="D4023" t="str">
            <v>ماري</v>
          </cell>
          <cell r="E4023" t="str">
            <v>س2</v>
          </cell>
        </row>
        <row r="4024">
          <cell r="A4024">
            <v>216051</v>
          </cell>
          <cell r="B4024" t="str">
            <v>مريم الحميدي</v>
          </cell>
          <cell r="C4024" t="str">
            <v>محمد</v>
          </cell>
          <cell r="D4024" t="str">
            <v xml:space="preserve">عليا </v>
          </cell>
          <cell r="E4024" t="str">
            <v>س1</v>
          </cell>
        </row>
        <row r="4025">
          <cell r="A4025">
            <v>216052</v>
          </cell>
          <cell r="B4025" t="str">
            <v>مريم الوكاع</v>
          </cell>
          <cell r="C4025" t="str">
            <v>محمود</v>
          </cell>
          <cell r="D4025" t="str">
            <v>صبحه</v>
          </cell>
          <cell r="E4025" t="str">
            <v>س1</v>
          </cell>
        </row>
        <row r="4026">
          <cell r="A4026">
            <v>216053</v>
          </cell>
          <cell r="B4026" t="str">
            <v>مريم اليونس</v>
          </cell>
          <cell r="C4026" t="str">
            <v>عبد الستار</v>
          </cell>
          <cell r="D4026" t="str">
            <v>سميرة</v>
          </cell>
          <cell r="E4026" t="str">
            <v>س2</v>
          </cell>
        </row>
        <row r="4027">
          <cell r="A4027">
            <v>216054</v>
          </cell>
          <cell r="B4027" t="str">
            <v>مريم جابر</v>
          </cell>
          <cell r="C4027" t="str">
            <v>ياسين</v>
          </cell>
          <cell r="D4027" t="str">
            <v>روضه</v>
          </cell>
          <cell r="E4027" t="str">
            <v>س2</v>
          </cell>
        </row>
        <row r="4028">
          <cell r="A4028">
            <v>216055</v>
          </cell>
          <cell r="B4028" t="str">
            <v>مريم شلفون</v>
          </cell>
          <cell r="C4028" t="str">
            <v>نخلة</v>
          </cell>
          <cell r="D4028" t="str">
            <v>سيده</v>
          </cell>
          <cell r="E4028" t="str">
            <v>س2</v>
          </cell>
        </row>
        <row r="4029">
          <cell r="A4029">
            <v>216056</v>
          </cell>
          <cell r="B4029" t="str">
            <v>مريم غضبان</v>
          </cell>
          <cell r="C4029" t="str">
            <v>محمد سامي</v>
          </cell>
          <cell r="D4029" t="str">
            <v>منى</v>
          </cell>
          <cell r="E4029" t="str">
            <v>س2</v>
          </cell>
        </row>
        <row r="4030">
          <cell r="A4030">
            <v>216057</v>
          </cell>
          <cell r="B4030" t="str">
            <v>مريم قاق</v>
          </cell>
          <cell r="C4030" t="str">
            <v>عبد الرسول</v>
          </cell>
          <cell r="D4030" t="str">
            <v>ابتسام</v>
          </cell>
          <cell r="E4030" t="str">
            <v>س2ح</v>
          </cell>
        </row>
        <row r="4031">
          <cell r="A4031">
            <v>216058</v>
          </cell>
          <cell r="B4031" t="str">
            <v>مصطفى الأفندي</v>
          </cell>
          <cell r="C4031" t="str">
            <v>محمد عارف</v>
          </cell>
          <cell r="D4031" t="str">
            <v>كوثر</v>
          </cell>
          <cell r="E4031" t="str">
            <v>س1</v>
          </cell>
        </row>
        <row r="4032">
          <cell r="A4032">
            <v>216059</v>
          </cell>
          <cell r="B4032" t="str">
            <v>مصطفى الحمداني</v>
          </cell>
          <cell r="C4032" t="str">
            <v>علي</v>
          </cell>
          <cell r="D4032" t="str">
            <v>حسنه</v>
          </cell>
          <cell r="E4032" t="str">
            <v>س1</v>
          </cell>
        </row>
        <row r="4033">
          <cell r="A4033">
            <v>216060</v>
          </cell>
          <cell r="B4033" t="str">
            <v>مصطفى حسن</v>
          </cell>
          <cell r="C4033" t="str">
            <v>جهاد</v>
          </cell>
          <cell r="D4033" t="str">
            <v>ثوره</v>
          </cell>
          <cell r="E4033" t="str">
            <v>س2</v>
          </cell>
        </row>
        <row r="4034">
          <cell r="A4034">
            <v>216061</v>
          </cell>
          <cell r="B4034" t="str">
            <v>مصطفى غنيم</v>
          </cell>
          <cell r="C4034" t="str">
            <v>حسن</v>
          </cell>
          <cell r="D4034" t="str">
            <v xml:space="preserve">بنان </v>
          </cell>
          <cell r="E4034" t="str">
            <v>س1</v>
          </cell>
        </row>
        <row r="4035">
          <cell r="A4035">
            <v>216062</v>
          </cell>
          <cell r="B4035" t="str">
            <v>مصعب مشيلم</v>
          </cell>
          <cell r="C4035" t="str">
            <v>محمد وفيق</v>
          </cell>
          <cell r="D4035" t="str">
            <v>قمر</v>
          </cell>
          <cell r="E4035" t="str">
            <v>س1</v>
          </cell>
        </row>
        <row r="4036">
          <cell r="A4036">
            <v>216063</v>
          </cell>
          <cell r="B4036" t="str">
            <v>معاذ الفتحي</v>
          </cell>
          <cell r="C4036" t="str">
            <v>حسان</v>
          </cell>
          <cell r="D4036" t="str">
            <v>غاده</v>
          </cell>
          <cell r="E4036" t="str">
            <v>س1</v>
          </cell>
        </row>
        <row r="4037">
          <cell r="A4037">
            <v>216064</v>
          </cell>
          <cell r="B4037" t="str">
            <v>معن خيطو</v>
          </cell>
          <cell r="C4037" t="str">
            <v>عدنان</v>
          </cell>
          <cell r="D4037" t="str">
            <v>مها</v>
          </cell>
          <cell r="E4037" t="str">
            <v>س1</v>
          </cell>
        </row>
        <row r="4038">
          <cell r="A4038">
            <v>216065</v>
          </cell>
          <cell r="B4038" t="str">
            <v>مقدام الصالح</v>
          </cell>
          <cell r="C4038" t="str">
            <v xml:space="preserve">ثامر </v>
          </cell>
          <cell r="D4038" t="str">
            <v>يمامي</v>
          </cell>
          <cell r="E4038" t="str">
            <v>س2</v>
          </cell>
        </row>
        <row r="4039">
          <cell r="A4039">
            <v>216066</v>
          </cell>
          <cell r="B4039" t="str">
            <v>ملاذ البدوي</v>
          </cell>
          <cell r="C4039" t="str">
            <v>محمد مخلص</v>
          </cell>
          <cell r="D4039" t="str">
            <v>هبه</v>
          </cell>
          <cell r="E4039" t="str">
            <v>س1</v>
          </cell>
        </row>
        <row r="4040">
          <cell r="A4040">
            <v>216067</v>
          </cell>
          <cell r="B4040" t="str">
            <v>منار محمد</v>
          </cell>
          <cell r="C4040" t="str">
            <v>عماد</v>
          </cell>
          <cell r="D4040" t="str">
            <v>يسيره</v>
          </cell>
          <cell r="E4040" t="str">
            <v>س1</v>
          </cell>
        </row>
        <row r="4041">
          <cell r="A4041">
            <v>216068</v>
          </cell>
          <cell r="B4041" t="str">
            <v>مناف فياض</v>
          </cell>
          <cell r="C4041" t="str">
            <v>محمد</v>
          </cell>
          <cell r="D4041" t="str">
            <v xml:space="preserve">براءه </v>
          </cell>
          <cell r="E4041" t="str">
            <v>س1</v>
          </cell>
        </row>
        <row r="4042">
          <cell r="A4042">
            <v>216069</v>
          </cell>
          <cell r="B4042" t="str">
            <v>منال عليان</v>
          </cell>
          <cell r="C4042" t="str">
            <v>علي</v>
          </cell>
          <cell r="D4042" t="str">
            <v>رحمة</v>
          </cell>
          <cell r="E4042" t="str">
            <v>س2</v>
          </cell>
        </row>
        <row r="4043">
          <cell r="A4043">
            <v>216070</v>
          </cell>
          <cell r="B4043" t="str">
            <v>منى عامر</v>
          </cell>
          <cell r="C4043" t="str">
            <v xml:space="preserve">احمد </v>
          </cell>
          <cell r="D4043" t="str">
            <v xml:space="preserve">ايمان </v>
          </cell>
          <cell r="E4043" t="str">
            <v>س1</v>
          </cell>
        </row>
        <row r="4044">
          <cell r="A4044">
            <v>216071</v>
          </cell>
          <cell r="B4044" t="str">
            <v>منير صفوري</v>
          </cell>
          <cell r="C4044" t="str">
            <v>توفيق</v>
          </cell>
          <cell r="D4044" t="str">
            <v>لما</v>
          </cell>
          <cell r="E4044" t="str">
            <v>س2ح</v>
          </cell>
        </row>
        <row r="4045">
          <cell r="A4045">
            <v>216072</v>
          </cell>
          <cell r="B4045" t="str">
            <v>مهاب سمير</v>
          </cell>
          <cell r="C4045" t="str">
            <v>فايز</v>
          </cell>
          <cell r="D4045" t="str">
            <v>غاده</v>
          </cell>
          <cell r="E4045" t="str">
            <v>س1</v>
          </cell>
        </row>
        <row r="4046">
          <cell r="A4046">
            <v>216073</v>
          </cell>
          <cell r="B4046" t="str">
            <v>مهند الحمود</v>
          </cell>
          <cell r="C4046" t="str">
            <v>قاسم</v>
          </cell>
          <cell r="D4046" t="str">
            <v>نهله</v>
          </cell>
          <cell r="E4046" t="str">
            <v>س1</v>
          </cell>
        </row>
        <row r="4047">
          <cell r="A4047">
            <v>216074</v>
          </cell>
          <cell r="B4047" t="str">
            <v>مهند جابر</v>
          </cell>
          <cell r="C4047" t="str">
            <v>زيد</v>
          </cell>
          <cell r="D4047" t="str">
            <v>منصوره</v>
          </cell>
          <cell r="E4047" t="str">
            <v>س1</v>
          </cell>
        </row>
        <row r="4048">
          <cell r="A4048">
            <v>216075</v>
          </cell>
          <cell r="B4048" t="str">
            <v>مهند كردي</v>
          </cell>
          <cell r="C4048" t="str">
            <v>عبد الله</v>
          </cell>
          <cell r="D4048" t="str">
            <v>ناديه</v>
          </cell>
          <cell r="E4048" t="str">
            <v>س1</v>
          </cell>
        </row>
        <row r="4049">
          <cell r="A4049">
            <v>216076</v>
          </cell>
          <cell r="B4049" t="str">
            <v>مي سليم</v>
          </cell>
          <cell r="C4049" t="str">
            <v>علي</v>
          </cell>
          <cell r="D4049" t="str">
            <v>آمال</v>
          </cell>
          <cell r="E4049" t="str">
            <v>س2</v>
          </cell>
        </row>
        <row r="4050">
          <cell r="A4050">
            <v>216077</v>
          </cell>
          <cell r="B4050" t="str">
            <v>مي عابد</v>
          </cell>
          <cell r="C4050" t="str">
            <v>جبر</v>
          </cell>
          <cell r="D4050" t="str">
            <v>لوريس</v>
          </cell>
          <cell r="E4050" t="str">
            <v>س1</v>
          </cell>
        </row>
        <row r="4051">
          <cell r="A4051">
            <v>216078</v>
          </cell>
          <cell r="B4051" t="str">
            <v>مياس غزال</v>
          </cell>
          <cell r="C4051" t="str">
            <v>حسني</v>
          </cell>
          <cell r="D4051" t="str">
            <v>سلوى</v>
          </cell>
          <cell r="E4051" t="str">
            <v>س1</v>
          </cell>
        </row>
        <row r="4052">
          <cell r="A4052">
            <v>216079</v>
          </cell>
          <cell r="B4052" t="str">
            <v>ميسم النجار</v>
          </cell>
          <cell r="C4052" t="str">
            <v>محمد منذر</v>
          </cell>
          <cell r="D4052" t="str">
            <v>ميساء</v>
          </cell>
          <cell r="E4052" t="str">
            <v>س1</v>
          </cell>
        </row>
        <row r="4053">
          <cell r="A4053">
            <v>216080</v>
          </cell>
          <cell r="B4053" t="str">
            <v>ميلانا العنداري</v>
          </cell>
          <cell r="C4053" t="str">
            <v>عبدالله</v>
          </cell>
          <cell r="D4053" t="str">
            <v>سحر</v>
          </cell>
          <cell r="E4053" t="str">
            <v>س2</v>
          </cell>
        </row>
        <row r="4054">
          <cell r="A4054">
            <v>216081</v>
          </cell>
          <cell r="B4054" t="str">
            <v>نادر الرفاعي</v>
          </cell>
          <cell r="C4054" t="str">
            <v>عبدالله</v>
          </cell>
          <cell r="D4054" t="str">
            <v>فاطمه</v>
          </cell>
          <cell r="E4054" t="str">
            <v>س2</v>
          </cell>
        </row>
        <row r="4055">
          <cell r="A4055">
            <v>216082</v>
          </cell>
          <cell r="B4055" t="str">
            <v>نادره الجندي</v>
          </cell>
          <cell r="C4055" t="str">
            <v>هاشم</v>
          </cell>
          <cell r="D4055" t="str">
            <v>حياة</v>
          </cell>
          <cell r="E4055" t="str">
            <v>س2</v>
          </cell>
        </row>
        <row r="4056">
          <cell r="A4056">
            <v>216083</v>
          </cell>
          <cell r="B4056" t="str">
            <v>ناديا ديب</v>
          </cell>
          <cell r="C4056" t="str">
            <v>وسيم</v>
          </cell>
          <cell r="D4056" t="str">
            <v>رويده</v>
          </cell>
          <cell r="E4056" t="str">
            <v>س1</v>
          </cell>
        </row>
        <row r="4057">
          <cell r="A4057">
            <v>216084</v>
          </cell>
          <cell r="B4057" t="str">
            <v>نادين داؤد</v>
          </cell>
          <cell r="C4057" t="str">
            <v xml:space="preserve">سلمان </v>
          </cell>
          <cell r="D4057" t="str">
            <v xml:space="preserve">منيره </v>
          </cell>
          <cell r="E4057" t="str">
            <v>س2</v>
          </cell>
        </row>
        <row r="4058">
          <cell r="A4058">
            <v>216085</v>
          </cell>
          <cell r="B4058" t="str">
            <v>نادين عربش</v>
          </cell>
          <cell r="C4058" t="str">
            <v>الياس</v>
          </cell>
          <cell r="D4058" t="str">
            <v xml:space="preserve">هدى </v>
          </cell>
          <cell r="E4058" t="str">
            <v>س2</v>
          </cell>
        </row>
        <row r="4059">
          <cell r="A4059">
            <v>216086</v>
          </cell>
          <cell r="B4059" t="str">
            <v>ناريمان فاضل</v>
          </cell>
          <cell r="C4059" t="str">
            <v>محمد</v>
          </cell>
          <cell r="D4059" t="str">
            <v>سميره</v>
          </cell>
          <cell r="E4059" t="str">
            <v>س1</v>
          </cell>
        </row>
        <row r="4060">
          <cell r="A4060">
            <v>216087</v>
          </cell>
          <cell r="B4060" t="str">
            <v>ناصر مزيان</v>
          </cell>
          <cell r="C4060" t="str">
            <v>محمد نور الدين</v>
          </cell>
          <cell r="D4060" t="str">
            <v>فاتن</v>
          </cell>
          <cell r="E4060" t="str">
            <v>س1</v>
          </cell>
        </row>
        <row r="4061">
          <cell r="A4061">
            <v>216088</v>
          </cell>
          <cell r="B4061" t="str">
            <v>نالمس زقوشق</v>
          </cell>
          <cell r="C4061" t="str">
            <v>خالد</v>
          </cell>
          <cell r="D4061" t="str">
            <v>ريمه</v>
          </cell>
          <cell r="E4061" t="str">
            <v>س2ح</v>
          </cell>
        </row>
        <row r="4062">
          <cell r="A4062">
            <v>216089</v>
          </cell>
          <cell r="B4062" t="str">
            <v>نايف ديب</v>
          </cell>
          <cell r="C4062" t="str">
            <v>نورس</v>
          </cell>
          <cell r="D4062" t="str">
            <v>عهد</v>
          </cell>
          <cell r="E4062" t="str">
            <v>س2ح</v>
          </cell>
        </row>
        <row r="4063">
          <cell r="A4063">
            <v>216090</v>
          </cell>
          <cell r="B4063" t="str">
            <v>نبال حمزه</v>
          </cell>
          <cell r="C4063" t="str">
            <v>مثقال</v>
          </cell>
          <cell r="D4063" t="str">
            <v>راغده</v>
          </cell>
          <cell r="E4063" t="str">
            <v>س1</v>
          </cell>
        </row>
        <row r="4064">
          <cell r="A4064">
            <v>216091</v>
          </cell>
          <cell r="B4064" t="str">
            <v>نبال حيدر</v>
          </cell>
          <cell r="C4064" t="str">
            <v>محمد</v>
          </cell>
          <cell r="D4064" t="str">
            <v>هناء</v>
          </cell>
          <cell r="E4064" t="str">
            <v>س2</v>
          </cell>
        </row>
        <row r="4065">
          <cell r="A4065">
            <v>216092</v>
          </cell>
          <cell r="B4065" t="str">
            <v>نبال عمر</v>
          </cell>
          <cell r="C4065" t="str">
            <v>شكري</v>
          </cell>
          <cell r="D4065" t="str">
            <v>بثينة</v>
          </cell>
          <cell r="E4065" t="str">
            <v>س2</v>
          </cell>
        </row>
        <row r="4066">
          <cell r="A4066">
            <v>216093</v>
          </cell>
          <cell r="B4066" t="str">
            <v>نبل كبول</v>
          </cell>
          <cell r="C4066" t="str">
            <v>محمد</v>
          </cell>
          <cell r="D4066" t="str">
            <v>جويده</v>
          </cell>
          <cell r="E4066" t="str">
            <v>س2ح</v>
          </cell>
        </row>
        <row r="4067">
          <cell r="A4067">
            <v>216094</v>
          </cell>
          <cell r="B4067" t="str">
            <v>نتالي الجغامي</v>
          </cell>
          <cell r="C4067" t="str">
            <v>عفيف</v>
          </cell>
          <cell r="D4067" t="str">
            <v>عائده</v>
          </cell>
          <cell r="E4067" t="str">
            <v>س1</v>
          </cell>
        </row>
        <row r="4068">
          <cell r="A4068">
            <v>216095</v>
          </cell>
          <cell r="B4068" t="str">
            <v>نجاح قشلق</v>
          </cell>
          <cell r="C4068" t="str">
            <v>مؤمن</v>
          </cell>
          <cell r="D4068" t="str">
            <v>رندة</v>
          </cell>
          <cell r="E4068" t="str">
            <v>س1</v>
          </cell>
        </row>
        <row r="4069">
          <cell r="A4069">
            <v>216096</v>
          </cell>
          <cell r="B4069" t="str">
            <v>نجبير عثمان</v>
          </cell>
          <cell r="C4069" t="str">
            <v>رمضان</v>
          </cell>
          <cell r="D4069" t="str">
            <v>امينة</v>
          </cell>
          <cell r="E4069" t="str">
            <v>س1</v>
          </cell>
        </row>
        <row r="4070">
          <cell r="A4070">
            <v>216097</v>
          </cell>
          <cell r="B4070" t="str">
            <v>نسيبه الرفاعي</v>
          </cell>
          <cell r="C4070" t="str">
            <v>غسان</v>
          </cell>
          <cell r="D4070" t="str">
            <v>رقيه</v>
          </cell>
          <cell r="E4070" t="str">
            <v>س2</v>
          </cell>
        </row>
        <row r="4071">
          <cell r="A4071">
            <v>216098</v>
          </cell>
          <cell r="B4071" t="str">
            <v>نشوه الحديدي</v>
          </cell>
          <cell r="C4071" t="str">
            <v>وفيق</v>
          </cell>
          <cell r="D4071" t="str">
            <v>رندا</v>
          </cell>
          <cell r="E4071" t="str">
            <v>س2ح</v>
          </cell>
        </row>
        <row r="4072">
          <cell r="A4072">
            <v>216099</v>
          </cell>
          <cell r="B4072" t="str">
            <v>نغم الصحناوي</v>
          </cell>
          <cell r="C4072" t="str">
            <v>اسماعيل</v>
          </cell>
          <cell r="D4072" t="str">
            <v>امال</v>
          </cell>
          <cell r="E4072" t="str">
            <v>س2</v>
          </cell>
        </row>
        <row r="4073">
          <cell r="A4073">
            <v>216101</v>
          </cell>
          <cell r="B4073" t="str">
            <v>نهال عطيه</v>
          </cell>
          <cell r="C4073" t="str">
            <v xml:space="preserve">انيس </v>
          </cell>
          <cell r="D4073" t="str">
            <v>روزة</v>
          </cell>
          <cell r="E4073" t="str">
            <v>س1</v>
          </cell>
        </row>
        <row r="4074">
          <cell r="A4074">
            <v>216102</v>
          </cell>
          <cell r="B4074" t="str">
            <v>نوار شلغين</v>
          </cell>
          <cell r="C4074" t="str">
            <v>برهان</v>
          </cell>
          <cell r="D4074" t="str">
            <v>نجاح</v>
          </cell>
          <cell r="E4074" t="str">
            <v>س2</v>
          </cell>
        </row>
        <row r="4075">
          <cell r="A4075">
            <v>216103</v>
          </cell>
          <cell r="B4075" t="str">
            <v>نواره الباشا</v>
          </cell>
          <cell r="C4075" t="str">
            <v>حسين</v>
          </cell>
          <cell r="D4075" t="str">
            <v>جواهر</v>
          </cell>
          <cell r="E4075" t="str">
            <v>س2ح</v>
          </cell>
        </row>
        <row r="4076">
          <cell r="A4076">
            <v>216104</v>
          </cell>
          <cell r="B4076" t="str">
            <v>نواف العطواني</v>
          </cell>
          <cell r="C4076" t="str">
            <v>غسان</v>
          </cell>
          <cell r="D4076" t="str">
            <v>رنده</v>
          </cell>
          <cell r="E4076" t="str">
            <v>س2</v>
          </cell>
        </row>
        <row r="4077">
          <cell r="A4077">
            <v>216105</v>
          </cell>
          <cell r="B4077" t="str">
            <v>نور اسماعيل</v>
          </cell>
          <cell r="C4077" t="str">
            <v>علي</v>
          </cell>
          <cell r="D4077" t="str">
            <v>عدلة</v>
          </cell>
          <cell r="E4077" t="str">
            <v>س2ح</v>
          </cell>
        </row>
        <row r="4078">
          <cell r="A4078">
            <v>216106</v>
          </cell>
          <cell r="B4078" t="str">
            <v>نور الأحمد</v>
          </cell>
          <cell r="C4078" t="str">
            <v>أسعد</v>
          </cell>
          <cell r="D4078" t="str">
            <v>ثناء</v>
          </cell>
          <cell r="E4078" t="str">
            <v>س2</v>
          </cell>
        </row>
        <row r="4079">
          <cell r="A4079">
            <v>216107</v>
          </cell>
          <cell r="B4079" t="str">
            <v>نور الجابر</v>
          </cell>
          <cell r="C4079" t="str">
            <v>زهير</v>
          </cell>
          <cell r="D4079" t="str">
            <v>أمل</v>
          </cell>
          <cell r="E4079" t="str">
            <v>س2</v>
          </cell>
        </row>
        <row r="4080">
          <cell r="A4080">
            <v>216108</v>
          </cell>
          <cell r="B4080" t="str">
            <v>نور السمكري</v>
          </cell>
          <cell r="C4080" t="str">
            <v>محمود</v>
          </cell>
          <cell r="D4080" t="str">
            <v>سهام</v>
          </cell>
          <cell r="E4080" t="str">
            <v>س1</v>
          </cell>
        </row>
        <row r="4081">
          <cell r="A4081">
            <v>216109</v>
          </cell>
          <cell r="B4081" t="str">
            <v>نور الهدى الأحمد</v>
          </cell>
          <cell r="C4081" t="str">
            <v>وحيد</v>
          </cell>
          <cell r="D4081" t="str">
            <v>خضره</v>
          </cell>
          <cell r="E4081" t="str">
            <v>س2ح</v>
          </cell>
        </row>
        <row r="4082">
          <cell r="A4082">
            <v>216110</v>
          </cell>
          <cell r="B4082" t="str">
            <v>نور الهدى ملقط</v>
          </cell>
          <cell r="C4082" t="str">
            <v>عبد اللطيف</v>
          </cell>
          <cell r="D4082" t="str">
            <v>منيره</v>
          </cell>
          <cell r="E4082" t="str">
            <v>س2ح</v>
          </cell>
        </row>
        <row r="4083">
          <cell r="A4083">
            <v>216111</v>
          </cell>
          <cell r="B4083" t="str">
            <v>نور داود</v>
          </cell>
          <cell r="C4083" t="str">
            <v>محي</v>
          </cell>
          <cell r="D4083" t="str">
            <v xml:space="preserve">عنايا </v>
          </cell>
          <cell r="E4083" t="str">
            <v>س1</v>
          </cell>
        </row>
        <row r="4084">
          <cell r="A4084">
            <v>216112</v>
          </cell>
          <cell r="B4084" t="str">
            <v>نور شمس</v>
          </cell>
          <cell r="C4084" t="str">
            <v>أحمد</v>
          </cell>
          <cell r="D4084" t="str">
            <v>لميا</v>
          </cell>
          <cell r="E4084" t="str">
            <v>س2</v>
          </cell>
        </row>
        <row r="4085">
          <cell r="A4085">
            <v>216113</v>
          </cell>
          <cell r="B4085" t="str">
            <v>نور عريج</v>
          </cell>
          <cell r="C4085" t="str">
            <v>فضل الله</v>
          </cell>
          <cell r="D4085" t="str">
            <v>ايمان</v>
          </cell>
          <cell r="E4085" t="str">
            <v>س2</v>
          </cell>
        </row>
        <row r="4086">
          <cell r="A4086">
            <v>216114</v>
          </cell>
          <cell r="B4086" t="str">
            <v>نور فاهمه</v>
          </cell>
          <cell r="C4086" t="str">
            <v>هشام</v>
          </cell>
          <cell r="D4086" t="str">
            <v>عواطف</v>
          </cell>
          <cell r="E4086" t="str">
            <v>س1</v>
          </cell>
        </row>
        <row r="4087">
          <cell r="A4087">
            <v>216115</v>
          </cell>
          <cell r="B4087" t="str">
            <v>نور قرقوط</v>
          </cell>
          <cell r="C4087" t="str">
            <v>رضوان</v>
          </cell>
          <cell r="D4087" t="str">
            <v>علا</v>
          </cell>
          <cell r="E4087" t="str">
            <v>س1</v>
          </cell>
        </row>
        <row r="4088">
          <cell r="A4088">
            <v>216116</v>
          </cell>
          <cell r="B4088" t="str">
            <v>نور قريشه</v>
          </cell>
          <cell r="C4088" t="str">
            <v>حسن</v>
          </cell>
          <cell r="D4088" t="str">
            <v>راغده</v>
          </cell>
          <cell r="E4088" t="str">
            <v>س1</v>
          </cell>
        </row>
        <row r="4089">
          <cell r="A4089">
            <v>216117</v>
          </cell>
          <cell r="B4089" t="str">
            <v>نور كيخيا</v>
          </cell>
          <cell r="C4089" t="str">
            <v>زكريا</v>
          </cell>
          <cell r="D4089" t="str">
            <v>نجوى</v>
          </cell>
          <cell r="E4089" t="str">
            <v>س1</v>
          </cell>
        </row>
        <row r="4090">
          <cell r="A4090">
            <v>216118</v>
          </cell>
          <cell r="B4090" t="str">
            <v>نورا عيسى</v>
          </cell>
          <cell r="C4090" t="str">
            <v>محمد</v>
          </cell>
          <cell r="D4090" t="str">
            <v>هناء</v>
          </cell>
          <cell r="E4090" t="str">
            <v>س1</v>
          </cell>
        </row>
        <row r="4091">
          <cell r="A4091">
            <v>216119</v>
          </cell>
          <cell r="B4091" t="str">
            <v>نورس يحيى</v>
          </cell>
          <cell r="C4091" t="str">
            <v>احمد</v>
          </cell>
          <cell r="D4091" t="str">
            <v>هناء</v>
          </cell>
          <cell r="E4091" t="str">
            <v>س1</v>
          </cell>
        </row>
        <row r="4092">
          <cell r="A4092">
            <v>216120</v>
          </cell>
          <cell r="B4092" t="str">
            <v>نورما حرفوش</v>
          </cell>
          <cell r="C4092" t="str">
            <v>مدين</v>
          </cell>
          <cell r="D4092" t="str">
            <v xml:space="preserve">عفاف </v>
          </cell>
          <cell r="E4092" t="str">
            <v>س1</v>
          </cell>
        </row>
        <row r="4093">
          <cell r="A4093">
            <v>216121</v>
          </cell>
          <cell r="B4093" t="str">
            <v>نوف جمعه</v>
          </cell>
          <cell r="C4093" t="str">
            <v>خليل</v>
          </cell>
          <cell r="D4093" t="str">
            <v>فاطمه</v>
          </cell>
          <cell r="E4093" t="str">
            <v>س2</v>
          </cell>
        </row>
        <row r="4094">
          <cell r="A4094">
            <v>216122</v>
          </cell>
          <cell r="B4094" t="str">
            <v>نيرمين محمود</v>
          </cell>
          <cell r="C4094" t="str">
            <v xml:space="preserve">حمزه </v>
          </cell>
          <cell r="D4094" t="str">
            <v xml:space="preserve">غصون </v>
          </cell>
          <cell r="E4094" t="str">
            <v>س2</v>
          </cell>
        </row>
        <row r="4095">
          <cell r="A4095">
            <v>216123</v>
          </cell>
          <cell r="B4095" t="str">
            <v>نيفين ابراهيم</v>
          </cell>
          <cell r="C4095" t="str">
            <v>اسد</v>
          </cell>
          <cell r="D4095" t="str">
            <v>منا</v>
          </cell>
          <cell r="E4095" t="str">
            <v>س1</v>
          </cell>
        </row>
        <row r="4096">
          <cell r="A4096">
            <v>216124</v>
          </cell>
          <cell r="B4096" t="str">
            <v>هاني شرقي</v>
          </cell>
          <cell r="C4096" t="str">
            <v>احمد</v>
          </cell>
          <cell r="D4096" t="str">
            <v>مريم</v>
          </cell>
          <cell r="E4096" t="str">
            <v>س1</v>
          </cell>
        </row>
        <row r="4097">
          <cell r="A4097">
            <v>216125</v>
          </cell>
          <cell r="B4097" t="str">
            <v>هبا الحاتم</v>
          </cell>
          <cell r="C4097" t="str">
            <v>واثق</v>
          </cell>
          <cell r="D4097" t="str">
            <v>مطيعه</v>
          </cell>
          <cell r="E4097" t="str">
            <v>س2</v>
          </cell>
        </row>
        <row r="4098">
          <cell r="A4098">
            <v>216126</v>
          </cell>
          <cell r="B4098" t="str">
            <v>هبا الحلبي</v>
          </cell>
          <cell r="C4098" t="str">
            <v>اسعد</v>
          </cell>
          <cell r="D4098" t="str">
            <v>سلوى</v>
          </cell>
          <cell r="E4098" t="str">
            <v>س1</v>
          </cell>
        </row>
        <row r="4099">
          <cell r="A4099">
            <v>216127</v>
          </cell>
          <cell r="B4099" t="str">
            <v>هبا زيدان</v>
          </cell>
          <cell r="C4099" t="str">
            <v>بسام</v>
          </cell>
          <cell r="D4099" t="str">
            <v>منال</v>
          </cell>
          <cell r="E4099" t="str">
            <v>س1</v>
          </cell>
        </row>
        <row r="4100">
          <cell r="A4100">
            <v>216128</v>
          </cell>
          <cell r="B4100" t="str">
            <v>هبا قاسم</v>
          </cell>
          <cell r="C4100" t="str">
            <v>سليمان</v>
          </cell>
          <cell r="D4100" t="str">
            <v>سمر</v>
          </cell>
          <cell r="E4100" t="str">
            <v>س1</v>
          </cell>
        </row>
        <row r="4101">
          <cell r="A4101">
            <v>216129</v>
          </cell>
          <cell r="B4101" t="str">
            <v>هبة حيدر</v>
          </cell>
          <cell r="C4101" t="str">
            <v>معتصم</v>
          </cell>
          <cell r="D4101" t="str">
            <v>عبير</v>
          </cell>
          <cell r="E4101" t="str">
            <v>س2ح</v>
          </cell>
        </row>
        <row r="4102">
          <cell r="A4102">
            <v>216130</v>
          </cell>
          <cell r="B4102" t="str">
            <v>هبة مرعي</v>
          </cell>
          <cell r="C4102" t="str">
            <v>وليد</v>
          </cell>
          <cell r="D4102" t="str">
            <v>فهمية</v>
          </cell>
          <cell r="E4102" t="str">
            <v>س2ح</v>
          </cell>
        </row>
        <row r="4103">
          <cell r="A4103">
            <v>216131</v>
          </cell>
          <cell r="B4103" t="str">
            <v>هبه حجازي</v>
          </cell>
          <cell r="C4103" t="str">
            <v>ياسر</v>
          </cell>
          <cell r="D4103" t="str">
            <v>عطاف</v>
          </cell>
          <cell r="E4103" t="str">
            <v>س2</v>
          </cell>
        </row>
        <row r="4104">
          <cell r="A4104">
            <v>216132</v>
          </cell>
          <cell r="B4104" t="str">
            <v>هبه رستم</v>
          </cell>
          <cell r="C4104" t="str">
            <v>محمود</v>
          </cell>
          <cell r="D4104" t="str">
            <v>بسما</v>
          </cell>
          <cell r="E4104" t="str">
            <v>س2</v>
          </cell>
        </row>
        <row r="4105">
          <cell r="A4105">
            <v>216133</v>
          </cell>
          <cell r="B4105" t="str">
            <v>هبه عابدين</v>
          </cell>
          <cell r="C4105" t="str">
            <v>هيثم</v>
          </cell>
          <cell r="D4105" t="str">
            <v>غاده</v>
          </cell>
          <cell r="E4105" t="str">
            <v>س2ح</v>
          </cell>
        </row>
        <row r="4106">
          <cell r="A4106">
            <v>216134</v>
          </cell>
          <cell r="B4106" t="str">
            <v>هبه قشوع</v>
          </cell>
          <cell r="C4106" t="str">
            <v>محمود</v>
          </cell>
          <cell r="D4106" t="str">
            <v>ايمان</v>
          </cell>
          <cell r="E4106" t="str">
            <v>س2</v>
          </cell>
        </row>
        <row r="4107">
          <cell r="A4107">
            <v>216135</v>
          </cell>
          <cell r="B4107" t="str">
            <v>هدى القادري</v>
          </cell>
          <cell r="C4107" t="str">
            <v xml:space="preserve">اسماعيل </v>
          </cell>
          <cell r="D4107" t="str">
            <v xml:space="preserve">عائشه </v>
          </cell>
          <cell r="E4107" t="str">
            <v>س2</v>
          </cell>
        </row>
        <row r="4108">
          <cell r="A4108">
            <v>216136</v>
          </cell>
          <cell r="B4108" t="str">
            <v>هدى صالح سليمان</v>
          </cell>
          <cell r="C4108" t="str">
            <v>أمين</v>
          </cell>
          <cell r="D4108" t="str">
            <v>فريزه</v>
          </cell>
          <cell r="E4108" t="str">
            <v>س2</v>
          </cell>
        </row>
        <row r="4109">
          <cell r="A4109">
            <v>216137</v>
          </cell>
          <cell r="B4109" t="str">
            <v>هديل اسعد</v>
          </cell>
          <cell r="C4109" t="str">
            <v>كريم</v>
          </cell>
          <cell r="D4109" t="str">
            <v>وفاء</v>
          </cell>
          <cell r="E4109" t="str">
            <v>س2ح</v>
          </cell>
        </row>
        <row r="4110">
          <cell r="A4110">
            <v>216138</v>
          </cell>
          <cell r="B4110" t="str">
            <v>هديل الجوهري</v>
          </cell>
          <cell r="C4110" t="str">
            <v>مروان</v>
          </cell>
          <cell r="D4110" t="str">
            <v>سميره</v>
          </cell>
          <cell r="E4110" t="str">
            <v>س2ح</v>
          </cell>
        </row>
        <row r="4111">
          <cell r="A4111">
            <v>216139</v>
          </cell>
          <cell r="B4111" t="str">
            <v>هديل الرمحين</v>
          </cell>
          <cell r="C4111" t="str">
            <v>سمير</v>
          </cell>
          <cell r="D4111" t="str">
            <v>آمال</v>
          </cell>
          <cell r="E4111" t="str">
            <v>س1</v>
          </cell>
        </row>
        <row r="4112">
          <cell r="A4112">
            <v>216140</v>
          </cell>
          <cell r="B4112" t="str">
            <v>هديل الشعار</v>
          </cell>
          <cell r="C4112" t="str">
            <v>طالب</v>
          </cell>
          <cell r="D4112" t="str">
            <v>بديعه</v>
          </cell>
          <cell r="E4112" t="str">
            <v>س2</v>
          </cell>
        </row>
        <row r="4113">
          <cell r="A4113">
            <v>216141</v>
          </cell>
          <cell r="B4113" t="str">
            <v>هديل الشعار</v>
          </cell>
          <cell r="C4113" t="str">
            <v>مسعود</v>
          </cell>
          <cell r="D4113" t="str">
            <v>منال</v>
          </cell>
          <cell r="E4113" t="str">
            <v>س1</v>
          </cell>
        </row>
        <row r="4114">
          <cell r="A4114">
            <v>216142</v>
          </cell>
          <cell r="B4114" t="str">
            <v>هديل برازي</v>
          </cell>
          <cell r="C4114" t="str">
            <v>سمير</v>
          </cell>
          <cell r="D4114" t="str">
            <v>متحده</v>
          </cell>
          <cell r="E4114" t="str">
            <v>س1</v>
          </cell>
        </row>
        <row r="4115">
          <cell r="A4115">
            <v>216143</v>
          </cell>
          <cell r="B4115" t="str">
            <v>هديل عبد الغني</v>
          </cell>
          <cell r="C4115" t="str">
            <v>جمال</v>
          </cell>
          <cell r="D4115" t="str">
            <v>امل</v>
          </cell>
          <cell r="E4115" t="str">
            <v>س2</v>
          </cell>
        </row>
        <row r="4116">
          <cell r="A4116">
            <v>216144</v>
          </cell>
          <cell r="B4116" t="str">
            <v>هديل ورده</v>
          </cell>
          <cell r="C4116" t="str">
            <v>غياث</v>
          </cell>
          <cell r="D4116" t="str">
            <v>دلال</v>
          </cell>
          <cell r="E4116" t="str">
            <v>س1</v>
          </cell>
        </row>
        <row r="4117">
          <cell r="A4117">
            <v>216145</v>
          </cell>
          <cell r="B4117" t="str">
            <v>هزار العبد الله</v>
          </cell>
          <cell r="C4117" t="str">
            <v>خالد</v>
          </cell>
          <cell r="D4117" t="str">
            <v>خزنه</v>
          </cell>
          <cell r="E4117" t="str">
            <v>س2</v>
          </cell>
        </row>
        <row r="4118">
          <cell r="A4118">
            <v>216146</v>
          </cell>
          <cell r="B4118" t="str">
            <v>هزار حجو</v>
          </cell>
          <cell r="C4118" t="str">
            <v>زكي</v>
          </cell>
          <cell r="D4118" t="str">
            <v>عفاف</v>
          </cell>
          <cell r="E4118" t="str">
            <v>س1</v>
          </cell>
        </row>
        <row r="4119">
          <cell r="A4119">
            <v>216147</v>
          </cell>
          <cell r="B4119" t="str">
            <v>هشام الشيخ</v>
          </cell>
          <cell r="C4119" t="str">
            <v>عبد الرزاق</v>
          </cell>
          <cell r="D4119" t="str">
            <v>انعام</v>
          </cell>
          <cell r="E4119" t="str">
            <v>س2</v>
          </cell>
        </row>
        <row r="4120">
          <cell r="A4120">
            <v>216148</v>
          </cell>
          <cell r="B4120" t="str">
            <v>هشام الكريع</v>
          </cell>
          <cell r="C4120" t="str">
            <v>خالد</v>
          </cell>
          <cell r="D4120" t="str">
            <v>صباح</v>
          </cell>
          <cell r="E4120" t="str">
            <v>س1</v>
          </cell>
        </row>
        <row r="4121">
          <cell r="A4121">
            <v>216149</v>
          </cell>
          <cell r="B4121" t="str">
            <v>هنادي القليح</v>
          </cell>
          <cell r="C4121" t="str">
            <v>محمود</v>
          </cell>
          <cell r="D4121" t="str">
            <v>مهى</v>
          </cell>
          <cell r="E4121" t="str">
            <v>س1</v>
          </cell>
        </row>
        <row r="4122">
          <cell r="A4122">
            <v>216150</v>
          </cell>
          <cell r="B4122" t="str">
            <v>هيا الجبر</v>
          </cell>
          <cell r="C4122" t="str">
            <v>ناجي</v>
          </cell>
          <cell r="D4122" t="str">
            <v>ليلى</v>
          </cell>
          <cell r="E4122" t="str">
            <v>س2</v>
          </cell>
        </row>
        <row r="4123">
          <cell r="A4123">
            <v>216151</v>
          </cell>
          <cell r="B4123" t="str">
            <v>هيا المصطفى</v>
          </cell>
          <cell r="C4123" t="str">
            <v>محمد</v>
          </cell>
          <cell r="D4123" t="str">
            <v xml:space="preserve">سوسن </v>
          </cell>
          <cell r="E4123" t="str">
            <v>س1</v>
          </cell>
        </row>
        <row r="4124">
          <cell r="A4124">
            <v>216152</v>
          </cell>
          <cell r="B4124" t="str">
            <v>هيا عوض</v>
          </cell>
          <cell r="C4124" t="str">
            <v>محمد</v>
          </cell>
          <cell r="D4124" t="str">
            <v>سناء</v>
          </cell>
          <cell r="E4124" t="str">
            <v>س2</v>
          </cell>
        </row>
        <row r="4125">
          <cell r="A4125">
            <v>216153</v>
          </cell>
          <cell r="B4125" t="str">
            <v>هيام الحسين الياسين</v>
          </cell>
          <cell r="C4125" t="str">
            <v xml:space="preserve">سليمان </v>
          </cell>
          <cell r="D4125" t="str">
            <v>لطفيه</v>
          </cell>
          <cell r="E4125" t="str">
            <v>س2</v>
          </cell>
        </row>
        <row r="4126">
          <cell r="A4126">
            <v>216154</v>
          </cell>
          <cell r="B4126" t="str">
            <v>هيام سليمان</v>
          </cell>
          <cell r="C4126" t="str">
            <v>علي</v>
          </cell>
          <cell r="D4126" t="str">
            <v>سعدا</v>
          </cell>
          <cell r="E4126" t="str">
            <v>س1</v>
          </cell>
        </row>
        <row r="4127">
          <cell r="A4127">
            <v>216155</v>
          </cell>
          <cell r="B4127" t="str">
            <v>هيفاء ابوزيد</v>
          </cell>
          <cell r="C4127" t="str">
            <v>فياض</v>
          </cell>
          <cell r="D4127" t="str">
            <v>هنوف</v>
          </cell>
          <cell r="E4127" t="str">
            <v>س2</v>
          </cell>
        </row>
        <row r="4128">
          <cell r="A4128">
            <v>216156</v>
          </cell>
          <cell r="B4128" t="str">
            <v>ورده رستم</v>
          </cell>
          <cell r="C4128" t="str">
            <v>نبيل</v>
          </cell>
          <cell r="D4128" t="str">
            <v>سمر</v>
          </cell>
          <cell r="E4128" t="str">
            <v>س1</v>
          </cell>
        </row>
        <row r="4129">
          <cell r="A4129">
            <v>216157</v>
          </cell>
          <cell r="B4129" t="str">
            <v>ورود السبسبي</v>
          </cell>
          <cell r="C4129" t="str">
            <v>زكي</v>
          </cell>
          <cell r="D4129" t="str">
            <v>حياه</v>
          </cell>
          <cell r="E4129" t="str">
            <v>س1</v>
          </cell>
        </row>
        <row r="4130">
          <cell r="A4130">
            <v>216158</v>
          </cell>
          <cell r="B4130" t="str">
            <v>وسام عباس</v>
          </cell>
          <cell r="C4130" t="str">
            <v>مرعي</v>
          </cell>
          <cell r="D4130" t="str">
            <v>نعيمه</v>
          </cell>
          <cell r="E4130" t="str">
            <v>س1</v>
          </cell>
        </row>
        <row r="4131">
          <cell r="A4131">
            <v>216159</v>
          </cell>
          <cell r="B4131" t="str">
            <v>وفاء احمد</v>
          </cell>
          <cell r="C4131" t="str">
            <v>سمير</v>
          </cell>
          <cell r="D4131" t="str">
            <v>امينه</v>
          </cell>
          <cell r="E4131" t="str">
            <v>س1</v>
          </cell>
        </row>
        <row r="4132">
          <cell r="A4132">
            <v>216160</v>
          </cell>
          <cell r="B4132" t="str">
            <v>وفاء الحداد</v>
          </cell>
          <cell r="C4132" t="str">
            <v>جهاد</v>
          </cell>
          <cell r="D4132" t="str">
            <v>فاتن</v>
          </cell>
          <cell r="E4132" t="str">
            <v>س2</v>
          </cell>
        </row>
        <row r="4133">
          <cell r="A4133">
            <v>216161</v>
          </cell>
          <cell r="B4133" t="str">
            <v>وفاء الساعور</v>
          </cell>
          <cell r="C4133" t="str">
            <v>فضل الله</v>
          </cell>
          <cell r="D4133" t="str">
            <v>عليا</v>
          </cell>
          <cell r="E4133" t="str">
            <v>س2</v>
          </cell>
        </row>
        <row r="4134">
          <cell r="A4134">
            <v>216162</v>
          </cell>
          <cell r="B4134" t="str">
            <v>وفاء المنيف</v>
          </cell>
          <cell r="C4134" t="str">
            <v>مداح</v>
          </cell>
          <cell r="D4134" t="str">
            <v>جحله</v>
          </cell>
          <cell r="E4134" t="str">
            <v>س1</v>
          </cell>
        </row>
        <row r="4135">
          <cell r="A4135">
            <v>216163</v>
          </cell>
          <cell r="B4135" t="str">
            <v>وفاء رضا</v>
          </cell>
          <cell r="C4135" t="str">
            <v>موفق</v>
          </cell>
          <cell r="D4135" t="str">
            <v>اعتدال</v>
          </cell>
          <cell r="E4135" t="str">
            <v>س1</v>
          </cell>
        </row>
        <row r="4136">
          <cell r="A4136">
            <v>216164</v>
          </cell>
          <cell r="B4136" t="str">
            <v>وفاء عساف</v>
          </cell>
          <cell r="C4136" t="str">
            <v>اسماعيل</v>
          </cell>
          <cell r="D4136" t="str">
            <v>سعاد</v>
          </cell>
          <cell r="E4136" t="str">
            <v>س1</v>
          </cell>
        </row>
        <row r="4137">
          <cell r="A4137">
            <v>216165</v>
          </cell>
          <cell r="B4137" t="str">
            <v>ولاء ابومره</v>
          </cell>
          <cell r="C4137" t="str">
            <v>غازي</v>
          </cell>
          <cell r="D4137" t="str">
            <v>هيام</v>
          </cell>
          <cell r="E4137" t="str">
            <v>س2</v>
          </cell>
        </row>
        <row r="4138">
          <cell r="A4138">
            <v>216166</v>
          </cell>
          <cell r="B4138" t="str">
            <v>ولاء البياع</v>
          </cell>
          <cell r="C4138" t="str">
            <v>بسام</v>
          </cell>
          <cell r="D4138" t="str">
            <v>ريما</v>
          </cell>
          <cell r="E4138" t="str">
            <v>س1</v>
          </cell>
        </row>
        <row r="4139">
          <cell r="A4139">
            <v>216167</v>
          </cell>
          <cell r="B4139" t="str">
            <v>ولاء الدالي</v>
          </cell>
          <cell r="C4139" t="str">
            <v>عبد الكريم</v>
          </cell>
          <cell r="D4139" t="str">
            <v>اسمهان</v>
          </cell>
          <cell r="E4139" t="str">
            <v>س1</v>
          </cell>
        </row>
        <row r="4140">
          <cell r="A4140">
            <v>216168</v>
          </cell>
          <cell r="B4140" t="str">
            <v>ولاء الزغبي</v>
          </cell>
          <cell r="C4140" t="str">
            <v xml:space="preserve">مأمون </v>
          </cell>
          <cell r="D4140" t="str">
            <v xml:space="preserve">مها </v>
          </cell>
          <cell r="E4140" t="str">
            <v>س2</v>
          </cell>
        </row>
        <row r="4141">
          <cell r="A4141">
            <v>216169</v>
          </cell>
          <cell r="B4141" t="str">
            <v>ولاء الشعار</v>
          </cell>
          <cell r="C4141" t="str">
            <v>علي</v>
          </cell>
          <cell r="D4141" t="str">
            <v>وفاء</v>
          </cell>
          <cell r="E4141" t="str">
            <v>س2</v>
          </cell>
        </row>
        <row r="4142">
          <cell r="A4142">
            <v>216170</v>
          </cell>
          <cell r="B4142" t="str">
            <v>ولاء الميهوب</v>
          </cell>
          <cell r="C4142" t="str">
            <v>محمد</v>
          </cell>
          <cell r="D4142" t="str">
            <v>سعده</v>
          </cell>
          <cell r="E4142" t="str">
            <v>س2</v>
          </cell>
        </row>
        <row r="4143">
          <cell r="A4143">
            <v>216171</v>
          </cell>
          <cell r="B4143" t="str">
            <v>ولاء حمزه</v>
          </cell>
          <cell r="C4143" t="str">
            <v>تركي</v>
          </cell>
          <cell r="D4143" t="str">
            <v>يسرى</v>
          </cell>
          <cell r="E4143" t="str">
            <v>س1</v>
          </cell>
        </row>
        <row r="4144">
          <cell r="A4144">
            <v>216172</v>
          </cell>
          <cell r="B4144" t="str">
            <v>ولاء خلبوص</v>
          </cell>
          <cell r="C4144" t="str">
            <v>محمد</v>
          </cell>
          <cell r="D4144" t="str">
            <v>فاطمه</v>
          </cell>
          <cell r="E4144" t="str">
            <v>س1</v>
          </cell>
        </row>
        <row r="4145">
          <cell r="A4145">
            <v>216173</v>
          </cell>
          <cell r="B4145" t="str">
            <v>ولاء عرابي</v>
          </cell>
          <cell r="C4145" t="str">
            <v>اسماعيل</v>
          </cell>
          <cell r="D4145" t="str">
            <v>ماجده</v>
          </cell>
          <cell r="E4145" t="str">
            <v>س1</v>
          </cell>
        </row>
        <row r="4146">
          <cell r="A4146">
            <v>216174</v>
          </cell>
          <cell r="B4146" t="str">
            <v>ولاء محسن</v>
          </cell>
          <cell r="C4146" t="str">
            <v>بدر الدين</v>
          </cell>
          <cell r="D4146" t="str">
            <v>نايفه</v>
          </cell>
          <cell r="E4146" t="str">
            <v>س2</v>
          </cell>
        </row>
        <row r="4147">
          <cell r="A4147">
            <v>216175</v>
          </cell>
          <cell r="B4147" t="str">
            <v>ولاء مشمش</v>
          </cell>
          <cell r="C4147" t="str">
            <v>عماد</v>
          </cell>
          <cell r="D4147" t="str">
            <v>ماجده</v>
          </cell>
          <cell r="E4147" t="str">
            <v>س1</v>
          </cell>
        </row>
        <row r="4148">
          <cell r="A4148">
            <v>216176</v>
          </cell>
          <cell r="B4148" t="str">
            <v>ولاء وطفه</v>
          </cell>
          <cell r="C4148" t="str">
            <v>محمد</v>
          </cell>
          <cell r="D4148" t="str">
            <v>ميامه</v>
          </cell>
          <cell r="E4148" t="str">
            <v>س2ح</v>
          </cell>
        </row>
        <row r="4149">
          <cell r="A4149">
            <v>216177</v>
          </cell>
          <cell r="B4149" t="str">
            <v>يارا الجباعي</v>
          </cell>
          <cell r="C4149" t="str">
            <v>نبيل</v>
          </cell>
          <cell r="D4149" t="str">
            <v>حنان</v>
          </cell>
          <cell r="E4149" t="str">
            <v>س1</v>
          </cell>
        </row>
        <row r="4150">
          <cell r="A4150">
            <v>216178</v>
          </cell>
          <cell r="B4150" t="str">
            <v>يارا بدر</v>
          </cell>
          <cell r="C4150" t="str">
            <v xml:space="preserve">اسماعيل </v>
          </cell>
          <cell r="D4150" t="str">
            <v xml:space="preserve">لينا </v>
          </cell>
          <cell r="E4150" t="str">
            <v>س2</v>
          </cell>
        </row>
        <row r="4151">
          <cell r="A4151">
            <v>216179</v>
          </cell>
          <cell r="B4151" t="str">
            <v>يارا حامد</v>
          </cell>
          <cell r="C4151" t="str">
            <v>هادي</v>
          </cell>
          <cell r="D4151" t="str">
            <v>سهير</v>
          </cell>
          <cell r="E4151" t="str">
            <v>س2</v>
          </cell>
        </row>
        <row r="4152">
          <cell r="A4152">
            <v>216180</v>
          </cell>
          <cell r="B4152" t="str">
            <v>يارا حسن</v>
          </cell>
          <cell r="C4152" t="str">
            <v>فادي</v>
          </cell>
          <cell r="D4152" t="str">
            <v>ناديا</v>
          </cell>
          <cell r="E4152" t="str">
            <v>س1</v>
          </cell>
        </row>
        <row r="4153">
          <cell r="A4153">
            <v>216181</v>
          </cell>
          <cell r="B4153" t="str">
            <v>يارا خضور</v>
          </cell>
          <cell r="C4153" t="str">
            <v>وارد</v>
          </cell>
          <cell r="D4153" t="str">
            <v>فاطمه</v>
          </cell>
          <cell r="E4153" t="str">
            <v>س1</v>
          </cell>
        </row>
        <row r="4154">
          <cell r="A4154">
            <v>216182</v>
          </cell>
          <cell r="B4154" t="str">
            <v>يارا قصوري</v>
          </cell>
          <cell r="C4154" t="str">
            <v>حسيب</v>
          </cell>
          <cell r="D4154" t="str">
            <v>هدى</v>
          </cell>
          <cell r="E4154" t="str">
            <v>س2</v>
          </cell>
        </row>
        <row r="4155">
          <cell r="A4155">
            <v>216183</v>
          </cell>
          <cell r="B4155" t="str">
            <v>ياسمين ابراهيم</v>
          </cell>
          <cell r="C4155" t="str">
            <v>احمد</v>
          </cell>
          <cell r="D4155" t="str">
            <v>هناء</v>
          </cell>
          <cell r="E4155" t="str">
            <v>س1</v>
          </cell>
        </row>
        <row r="4156">
          <cell r="A4156">
            <v>216184</v>
          </cell>
          <cell r="B4156" t="str">
            <v>ياسمين الحايف</v>
          </cell>
          <cell r="C4156" t="str">
            <v xml:space="preserve">سوري </v>
          </cell>
          <cell r="D4156" t="str">
            <v xml:space="preserve">مريفه </v>
          </cell>
          <cell r="E4156" t="str">
            <v>س1</v>
          </cell>
        </row>
        <row r="4157">
          <cell r="A4157">
            <v>216185</v>
          </cell>
          <cell r="B4157" t="str">
            <v>ياسمين بناوي</v>
          </cell>
          <cell r="C4157" t="str">
            <v>هيثم</v>
          </cell>
          <cell r="D4157" t="str">
            <v>سوريا</v>
          </cell>
          <cell r="E4157" t="str">
            <v>س2</v>
          </cell>
        </row>
        <row r="4158">
          <cell r="A4158">
            <v>216186</v>
          </cell>
          <cell r="B4158" t="str">
            <v>ياسمين مرعي</v>
          </cell>
          <cell r="C4158" t="str">
            <v>فياض</v>
          </cell>
          <cell r="D4158" t="str">
            <v>انعام</v>
          </cell>
          <cell r="E4158" t="str">
            <v>س2ح</v>
          </cell>
        </row>
        <row r="4159">
          <cell r="A4159">
            <v>216187</v>
          </cell>
          <cell r="B4159" t="str">
            <v>ياسمين مهدي</v>
          </cell>
          <cell r="C4159" t="str">
            <v>شاكر</v>
          </cell>
          <cell r="D4159" t="str">
            <v>رويده</v>
          </cell>
          <cell r="E4159" t="str">
            <v>س2</v>
          </cell>
        </row>
        <row r="4160">
          <cell r="A4160">
            <v>216188</v>
          </cell>
          <cell r="B4160" t="str">
            <v>يحيى بكور</v>
          </cell>
          <cell r="C4160" t="str">
            <v>محمد</v>
          </cell>
          <cell r="D4160" t="str">
            <v>فاطمه</v>
          </cell>
          <cell r="E4160" t="str">
            <v>س1</v>
          </cell>
        </row>
        <row r="4161">
          <cell r="A4161">
            <v>216189</v>
          </cell>
          <cell r="B4161" t="str">
            <v>يزن الصمادي</v>
          </cell>
          <cell r="C4161" t="str">
            <v>وائل</v>
          </cell>
          <cell r="D4161" t="str">
            <v>منال</v>
          </cell>
          <cell r="E4161" t="str">
            <v>س2</v>
          </cell>
        </row>
        <row r="4162">
          <cell r="A4162">
            <v>216190</v>
          </cell>
          <cell r="B4162" t="str">
            <v>يزن الطه</v>
          </cell>
          <cell r="C4162" t="str">
            <v>وليد</v>
          </cell>
          <cell r="D4162" t="str">
            <v>ايمان</v>
          </cell>
          <cell r="E4162" t="str">
            <v>س1</v>
          </cell>
        </row>
        <row r="4163">
          <cell r="A4163">
            <v>216191</v>
          </cell>
          <cell r="B4163" t="str">
            <v>يزن القاسم</v>
          </cell>
          <cell r="C4163" t="str">
            <v xml:space="preserve">ماهر </v>
          </cell>
          <cell r="D4163" t="str">
            <v>هناء</v>
          </cell>
          <cell r="E4163" t="str">
            <v>س1</v>
          </cell>
        </row>
        <row r="4164">
          <cell r="A4164">
            <v>216192</v>
          </cell>
          <cell r="B4164" t="str">
            <v>يزن حمره</v>
          </cell>
          <cell r="C4164" t="str">
            <v>محسن</v>
          </cell>
          <cell r="D4164" t="str">
            <v>امل</v>
          </cell>
          <cell r="E4164" t="str">
            <v>س2ح</v>
          </cell>
        </row>
        <row r="4165">
          <cell r="A4165">
            <v>216193</v>
          </cell>
          <cell r="B4165" t="str">
            <v>يزن عبد الله</v>
          </cell>
          <cell r="C4165" t="str">
            <v>اشرف</v>
          </cell>
          <cell r="D4165" t="str">
            <v>رانية</v>
          </cell>
          <cell r="E4165" t="str">
            <v>س1</v>
          </cell>
        </row>
        <row r="4166">
          <cell r="A4166">
            <v>216194</v>
          </cell>
          <cell r="B4166" t="str">
            <v>يزن محمود</v>
          </cell>
          <cell r="C4166" t="str">
            <v>منصور</v>
          </cell>
          <cell r="D4166" t="str">
            <v>بدره</v>
          </cell>
          <cell r="E4166" t="str">
            <v>س1</v>
          </cell>
        </row>
        <row r="4167">
          <cell r="A4167">
            <v>216195</v>
          </cell>
          <cell r="B4167" t="str">
            <v>يعرب عاقل</v>
          </cell>
          <cell r="C4167" t="str">
            <v>علي</v>
          </cell>
          <cell r="D4167" t="str">
            <v xml:space="preserve">غيداء </v>
          </cell>
          <cell r="E4167" t="str">
            <v>س2</v>
          </cell>
        </row>
        <row r="4168">
          <cell r="A4168">
            <v>216196</v>
          </cell>
          <cell r="B4168" t="str">
            <v>يوسف الحسين</v>
          </cell>
          <cell r="C4168" t="str">
            <v>حسين</v>
          </cell>
          <cell r="D4168" t="str">
            <v>حمرا</v>
          </cell>
          <cell r="E4168" t="str">
            <v>س1</v>
          </cell>
        </row>
        <row r="4169">
          <cell r="A4169">
            <v>216197</v>
          </cell>
          <cell r="B4169" t="str">
            <v>يوسف فاضل</v>
          </cell>
          <cell r="C4169" t="str">
            <v>علي</v>
          </cell>
          <cell r="D4169" t="str">
            <v>مريم</v>
          </cell>
          <cell r="E4169" t="str">
            <v>س2</v>
          </cell>
        </row>
        <row r="4170">
          <cell r="A4170">
            <v>216198</v>
          </cell>
          <cell r="B4170" t="str">
            <v>لين فاضل</v>
          </cell>
          <cell r="C4170" t="str">
            <v>بدوي</v>
          </cell>
          <cell r="D4170" t="str">
            <v>هدى</v>
          </cell>
          <cell r="E4170" t="str">
            <v>س2</v>
          </cell>
        </row>
        <row r="4171">
          <cell r="A4171">
            <v>216199</v>
          </cell>
          <cell r="B4171" t="str">
            <v>شعبان الغزالي</v>
          </cell>
          <cell r="C4171" t="str">
            <v>هاني</v>
          </cell>
          <cell r="D4171" t="str">
            <v>رحاب</v>
          </cell>
          <cell r="E4171" t="str">
            <v>س1</v>
          </cell>
        </row>
        <row r="4172">
          <cell r="A4172">
            <v>216200</v>
          </cell>
          <cell r="B4172" t="str">
            <v>رنا الفاعوري</v>
          </cell>
          <cell r="C4172" t="str">
            <v>حافظ</v>
          </cell>
          <cell r="D4172" t="str">
            <v>صبحه</v>
          </cell>
          <cell r="E4172" t="str">
            <v>س2</v>
          </cell>
        </row>
        <row r="4173">
          <cell r="A4173">
            <v>216201</v>
          </cell>
          <cell r="B4173" t="str">
            <v>لين بركه</v>
          </cell>
          <cell r="C4173" t="str">
            <v>محمد</v>
          </cell>
          <cell r="D4173" t="str">
            <v>ربى</v>
          </cell>
          <cell r="E4173" t="str">
            <v>س1</v>
          </cell>
        </row>
        <row r="4174">
          <cell r="A4174">
            <v>216202</v>
          </cell>
          <cell r="B4174" t="str">
            <v>علي خيربك</v>
          </cell>
          <cell r="C4174" t="str">
            <v>قيصر</v>
          </cell>
          <cell r="D4174" t="str">
            <v>لينا</v>
          </cell>
          <cell r="E4174" t="str">
            <v>س2ح</v>
          </cell>
        </row>
        <row r="4175">
          <cell r="A4175">
            <v>216203</v>
          </cell>
          <cell r="B4175" t="str">
            <v>ضحى القديمي</v>
          </cell>
          <cell r="C4175" t="str">
            <v>عبد الكريم</v>
          </cell>
          <cell r="D4175" t="str">
            <v>ريما</v>
          </cell>
          <cell r="E4175" t="str">
            <v>س2</v>
          </cell>
        </row>
        <row r="4176">
          <cell r="A4176">
            <v>216204</v>
          </cell>
          <cell r="B4176" t="str">
            <v>محمد طارق النجار</v>
          </cell>
          <cell r="C4176" t="str">
            <v>ناصر</v>
          </cell>
          <cell r="D4176" t="str">
            <v>رغداء</v>
          </cell>
          <cell r="E4176" t="str">
            <v>س2</v>
          </cell>
        </row>
        <row r="4177">
          <cell r="A4177">
            <v>216205</v>
          </cell>
          <cell r="B4177" t="str">
            <v>الهام الحسين</v>
          </cell>
          <cell r="C4177" t="str">
            <v>احمد</v>
          </cell>
          <cell r="D4177" t="str">
            <v>خضره</v>
          </cell>
          <cell r="E4177" t="str">
            <v>س1</v>
          </cell>
        </row>
        <row r="4178">
          <cell r="A4178">
            <v>216206</v>
          </cell>
          <cell r="B4178" t="str">
            <v>رنا عصفورا</v>
          </cell>
          <cell r="C4178" t="str">
            <v>عقل</v>
          </cell>
          <cell r="D4178" t="str">
            <v>هنا</v>
          </cell>
          <cell r="E4178" t="str">
            <v>س1</v>
          </cell>
        </row>
        <row r="4179">
          <cell r="A4179">
            <v>216207</v>
          </cell>
          <cell r="B4179" t="str">
            <v>نورهان نضر</v>
          </cell>
          <cell r="C4179" t="str">
            <v>مامون</v>
          </cell>
          <cell r="D4179" t="str">
            <v>سعاد</v>
          </cell>
          <cell r="E4179" t="str">
            <v>س1</v>
          </cell>
        </row>
        <row r="4180">
          <cell r="A4180">
            <v>216208</v>
          </cell>
          <cell r="B4180" t="str">
            <v>هيا سعد الدين</v>
          </cell>
          <cell r="C4180" t="str">
            <v xml:space="preserve">علي </v>
          </cell>
          <cell r="D4180" t="str">
            <v>فاتن</v>
          </cell>
          <cell r="E4180" t="str">
            <v>س1</v>
          </cell>
        </row>
        <row r="4181">
          <cell r="A4181">
            <v>216209</v>
          </cell>
          <cell r="B4181" t="str">
            <v>رناد جزايرلي</v>
          </cell>
          <cell r="C4181" t="str">
            <v>محمد</v>
          </cell>
          <cell r="D4181" t="str">
            <v>دانيه</v>
          </cell>
          <cell r="E4181" t="str">
            <v>س1</v>
          </cell>
        </row>
        <row r="4182">
          <cell r="A4182">
            <v>216210</v>
          </cell>
          <cell r="B4182" t="str">
            <v>رزان ابو عامر</v>
          </cell>
          <cell r="C4182" t="str">
            <v>غازي</v>
          </cell>
          <cell r="D4182" t="str">
            <v>جومانه</v>
          </cell>
          <cell r="E4182" t="str">
            <v>س2ح</v>
          </cell>
        </row>
        <row r="4183">
          <cell r="A4183">
            <v>216211</v>
          </cell>
          <cell r="B4183" t="str">
            <v>نور ريدان</v>
          </cell>
          <cell r="C4183" t="str">
            <v>عماد</v>
          </cell>
          <cell r="D4183" t="str">
            <v>امريه</v>
          </cell>
          <cell r="E4183" t="str">
            <v>س1</v>
          </cell>
        </row>
        <row r="4184">
          <cell r="A4184">
            <v>216212</v>
          </cell>
          <cell r="B4184" t="str">
            <v>عبير غريبة</v>
          </cell>
          <cell r="C4184" t="str">
            <v>نصار</v>
          </cell>
          <cell r="D4184" t="str">
            <v>هناء</v>
          </cell>
          <cell r="E4184" t="str">
            <v>س1</v>
          </cell>
        </row>
        <row r="4185">
          <cell r="A4185">
            <v>216213</v>
          </cell>
          <cell r="B4185" t="str">
            <v>ماهر فرحان</v>
          </cell>
          <cell r="C4185" t="str">
            <v xml:space="preserve">محمد </v>
          </cell>
          <cell r="D4185" t="str">
            <v>جميله</v>
          </cell>
          <cell r="E4185" t="str">
            <v>س1</v>
          </cell>
        </row>
        <row r="4186">
          <cell r="A4186">
            <v>216214</v>
          </cell>
          <cell r="B4186" t="str">
            <v>اباء محاميد</v>
          </cell>
          <cell r="C4186" t="str">
            <v>محمود</v>
          </cell>
          <cell r="D4186" t="str">
            <v>نفيسة</v>
          </cell>
          <cell r="E4186" t="str">
            <v>س1</v>
          </cell>
        </row>
        <row r="4187">
          <cell r="A4187">
            <v>216215</v>
          </cell>
          <cell r="B4187" t="str">
            <v>ابراهيم الجباوي</v>
          </cell>
          <cell r="C4187" t="str">
            <v>احمد</v>
          </cell>
          <cell r="D4187" t="str">
            <v xml:space="preserve">امنة </v>
          </cell>
          <cell r="E4187" t="str">
            <v>س1</v>
          </cell>
        </row>
        <row r="4188">
          <cell r="A4188">
            <v>216216</v>
          </cell>
          <cell r="B4188" t="str">
            <v>احمد العالول</v>
          </cell>
          <cell r="C4188" t="str">
            <v>سري</v>
          </cell>
          <cell r="D4188" t="str">
            <v xml:space="preserve">أمنة </v>
          </cell>
          <cell r="E4188" t="str">
            <v>س1</v>
          </cell>
        </row>
        <row r="4189">
          <cell r="A4189">
            <v>216217</v>
          </cell>
          <cell r="B4189" t="str">
            <v>احمد المصطفى</v>
          </cell>
          <cell r="C4189" t="str">
            <v>حسين حسني</v>
          </cell>
          <cell r="D4189" t="str">
            <v>وطفه</v>
          </cell>
          <cell r="E4189" t="str">
            <v>س1</v>
          </cell>
        </row>
        <row r="4190">
          <cell r="A4190">
            <v>216218</v>
          </cell>
          <cell r="B4190" t="str">
            <v>احمد جمعه</v>
          </cell>
          <cell r="C4190" t="str">
            <v xml:space="preserve">ناظم </v>
          </cell>
          <cell r="D4190" t="str">
            <v>شهيره</v>
          </cell>
          <cell r="E4190" t="str">
            <v>س1</v>
          </cell>
        </row>
        <row r="4191">
          <cell r="A4191">
            <v>216219</v>
          </cell>
          <cell r="B4191" t="str">
            <v>احمد حيدر</v>
          </cell>
          <cell r="C4191" t="str">
            <v>عبد الرؤوف</v>
          </cell>
          <cell r="D4191" t="str">
            <v>امنه</v>
          </cell>
          <cell r="E4191" t="str">
            <v>س1</v>
          </cell>
        </row>
        <row r="4192">
          <cell r="A4192">
            <v>216220</v>
          </cell>
          <cell r="B4192" t="str">
            <v>احمد رضوان</v>
          </cell>
          <cell r="C4192" t="str">
            <v>يوسف</v>
          </cell>
          <cell r="D4192" t="str">
            <v xml:space="preserve">وزيره </v>
          </cell>
          <cell r="E4192" t="str">
            <v>س1</v>
          </cell>
        </row>
        <row r="4193">
          <cell r="A4193">
            <v>216221</v>
          </cell>
          <cell r="B4193" t="str">
            <v>احمد سليمان</v>
          </cell>
          <cell r="C4193" t="str">
            <v>تيسير</v>
          </cell>
          <cell r="D4193" t="str">
            <v xml:space="preserve">امتثال </v>
          </cell>
          <cell r="E4193" t="str">
            <v>س1</v>
          </cell>
        </row>
        <row r="4194">
          <cell r="A4194">
            <v>216222</v>
          </cell>
          <cell r="B4194" t="str">
            <v>احمد سمير</v>
          </cell>
          <cell r="C4194" t="str">
            <v>يوسف</v>
          </cell>
          <cell r="D4194" t="str">
            <v>مرفت</v>
          </cell>
          <cell r="E4194" t="str">
            <v>س1</v>
          </cell>
        </row>
        <row r="4195">
          <cell r="A4195">
            <v>216223</v>
          </cell>
          <cell r="B4195" t="str">
            <v>احمد شمدين</v>
          </cell>
          <cell r="C4195" t="str">
            <v>نزار</v>
          </cell>
          <cell r="D4195" t="str">
            <v>وفاء</v>
          </cell>
          <cell r="E4195" t="str">
            <v>س1</v>
          </cell>
        </row>
        <row r="4196">
          <cell r="A4196">
            <v>216224</v>
          </cell>
          <cell r="B4196" t="str">
            <v>احمد عبدو</v>
          </cell>
          <cell r="C4196" t="str">
            <v xml:space="preserve">محي الدين </v>
          </cell>
          <cell r="D4196" t="str">
            <v xml:space="preserve">نعيمه </v>
          </cell>
          <cell r="E4196" t="str">
            <v>س1</v>
          </cell>
        </row>
        <row r="4197">
          <cell r="A4197">
            <v>216225</v>
          </cell>
          <cell r="B4197" t="str">
            <v>احمد محمد</v>
          </cell>
          <cell r="C4197" t="str">
            <v>محمد</v>
          </cell>
          <cell r="D4197" t="str">
            <v xml:space="preserve">فاطمه </v>
          </cell>
          <cell r="E4197" t="str">
            <v>س1</v>
          </cell>
        </row>
        <row r="4198">
          <cell r="A4198">
            <v>216226</v>
          </cell>
          <cell r="B4198" t="str">
            <v>احمد محمد</v>
          </cell>
          <cell r="C4198" t="str">
            <v>محمد</v>
          </cell>
          <cell r="D4198" t="str">
            <v>دلال</v>
          </cell>
          <cell r="E4198" t="str">
            <v>س1</v>
          </cell>
        </row>
        <row r="4199">
          <cell r="A4199">
            <v>216227</v>
          </cell>
          <cell r="B4199" t="str">
            <v>اديبه دركوش</v>
          </cell>
          <cell r="C4199" t="str">
            <v>عدنان</v>
          </cell>
          <cell r="D4199" t="str">
            <v>صفاء</v>
          </cell>
          <cell r="E4199" t="str">
            <v>س1</v>
          </cell>
        </row>
        <row r="4200">
          <cell r="A4200">
            <v>216228</v>
          </cell>
          <cell r="B4200" t="str">
            <v>اديبه غانم</v>
          </cell>
          <cell r="C4200" t="str">
            <v>محرز</v>
          </cell>
          <cell r="D4200" t="str">
            <v>حياة</v>
          </cell>
          <cell r="E4200" t="str">
            <v>س1</v>
          </cell>
        </row>
        <row r="4201">
          <cell r="A4201">
            <v>216229</v>
          </cell>
          <cell r="B4201" t="str">
            <v>ارام سماره</v>
          </cell>
          <cell r="C4201" t="str">
            <v>هزاع</v>
          </cell>
          <cell r="D4201" t="str">
            <v>ندى</v>
          </cell>
          <cell r="E4201" t="str">
            <v>س1</v>
          </cell>
        </row>
        <row r="4202">
          <cell r="A4202">
            <v>216230</v>
          </cell>
          <cell r="B4202" t="str">
            <v>اروى حسن</v>
          </cell>
          <cell r="C4202" t="str">
            <v xml:space="preserve">احمد </v>
          </cell>
          <cell r="D4202" t="str">
            <v xml:space="preserve">كوثر </v>
          </cell>
          <cell r="E4202" t="str">
            <v>س1</v>
          </cell>
        </row>
        <row r="4203">
          <cell r="A4203">
            <v>216231</v>
          </cell>
          <cell r="B4203" t="str">
            <v>اريج الخير</v>
          </cell>
          <cell r="C4203" t="str">
            <v>عبد الرحمن</v>
          </cell>
          <cell r="D4203" t="str">
            <v>هيام</v>
          </cell>
          <cell r="E4203" t="str">
            <v>س1</v>
          </cell>
        </row>
        <row r="4204">
          <cell r="A4204">
            <v>216232</v>
          </cell>
          <cell r="B4204" t="str">
            <v>ازهار سجاع</v>
          </cell>
          <cell r="C4204" t="str">
            <v>واكد</v>
          </cell>
          <cell r="D4204" t="str">
            <v>بديعه</v>
          </cell>
          <cell r="E4204" t="str">
            <v>س1</v>
          </cell>
        </row>
        <row r="4205">
          <cell r="A4205">
            <v>216233</v>
          </cell>
          <cell r="B4205" t="str">
            <v>اسراء الايتوني</v>
          </cell>
          <cell r="C4205" t="str">
            <v xml:space="preserve">معتز </v>
          </cell>
          <cell r="D4205" t="str">
            <v>بسمه</v>
          </cell>
          <cell r="E4205" t="str">
            <v>س1</v>
          </cell>
        </row>
        <row r="4206">
          <cell r="A4206">
            <v>216234</v>
          </cell>
          <cell r="B4206" t="str">
            <v>اسراء العداي</v>
          </cell>
          <cell r="C4206" t="str">
            <v>محمود</v>
          </cell>
          <cell r="D4206" t="str">
            <v>مليكة</v>
          </cell>
          <cell r="E4206" t="str">
            <v>س1</v>
          </cell>
        </row>
        <row r="4207">
          <cell r="A4207">
            <v>216235</v>
          </cell>
          <cell r="B4207" t="str">
            <v>اسراء عتمة</v>
          </cell>
          <cell r="C4207" t="str">
            <v xml:space="preserve">عمر </v>
          </cell>
          <cell r="D4207" t="str">
            <v>زهرية</v>
          </cell>
          <cell r="E4207" t="str">
            <v>س1</v>
          </cell>
        </row>
        <row r="4208">
          <cell r="A4208">
            <v>216236</v>
          </cell>
          <cell r="B4208" t="str">
            <v>اسماء اسماعيل</v>
          </cell>
          <cell r="C4208" t="str">
            <v xml:space="preserve">عبد الحكيم </v>
          </cell>
          <cell r="D4208" t="str">
            <v xml:space="preserve">منيره </v>
          </cell>
          <cell r="E4208" t="str">
            <v>س1</v>
          </cell>
        </row>
        <row r="4209">
          <cell r="A4209">
            <v>216237</v>
          </cell>
          <cell r="B4209" t="str">
            <v>اسماء علي</v>
          </cell>
          <cell r="C4209" t="str">
            <v>منصور</v>
          </cell>
          <cell r="D4209" t="str">
            <v>شيخه</v>
          </cell>
          <cell r="E4209" t="str">
            <v>س1</v>
          </cell>
        </row>
        <row r="4210">
          <cell r="A4210">
            <v>216238</v>
          </cell>
          <cell r="B4210" t="str">
            <v>اكرام الكسابرة</v>
          </cell>
          <cell r="C4210" t="str">
            <v>سميح</v>
          </cell>
          <cell r="D4210" t="str">
            <v>خالديه</v>
          </cell>
          <cell r="E4210" t="str">
            <v>س1</v>
          </cell>
        </row>
        <row r="4211">
          <cell r="A4211">
            <v>216239</v>
          </cell>
          <cell r="B4211" t="str">
            <v>الاء حسين</v>
          </cell>
          <cell r="C4211" t="str">
            <v>خالد</v>
          </cell>
          <cell r="D4211" t="str">
            <v>اماني</v>
          </cell>
          <cell r="E4211" t="str">
            <v>س1</v>
          </cell>
        </row>
        <row r="4212">
          <cell r="A4212">
            <v>216240</v>
          </cell>
          <cell r="B4212" t="str">
            <v>الماس الحليبي</v>
          </cell>
          <cell r="C4212" t="str">
            <v>طارق</v>
          </cell>
          <cell r="D4212" t="str">
            <v>هالة</v>
          </cell>
          <cell r="E4212" t="str">
            <v>س1</v>
          </cell>
        </row>
        <row r="4213">
          <cell r="A4213">
            <v>216241</v>
          </cell>
          <cell r="B4213" t="str">
            <v>المنذر المحيسن</v>
          </cell>
          <cell r="C4213" t="str">
            <v xml:space="preserve">فواز </v>
          </cell>
          <cell r="D4213" t="str">
            <v>ربى</v>
          </cell>
          <cell r="E4213" t="str">
            <v>س1</v>
          </cell>
        </row>
        <row r="4214">
          <cell r="A4214">
            <v>216242</v>
          </cell>
          <cell r="B4214" t="str">
            <v>اليسار عبد الخالق</v>
          </cell>
          <cell r="C4214" t="str">
            <v xml:space="preserve">عصام </v>
          </cell>
          <cell r="D4214" t="str">
            <v>رئيسه</v>
          </cell>
          <cell r="E4214" t="str">
            <v>س1</v>
          </cell>
        </row>
        <row r="4215">
          <cell r="A4215">
            <v>216243</v>
          </cell>
          <cell r="B4215" t="str">
            <v>اليسار عبد الله</v>
          </cell>
          <cell r="C4215" t="str">
            <v>اياس</v>
          </cell>
          <cell r="D4215" t="str">
            <v>الهام</v>
          </cell>
          <cell r="E4215" t="str">
            <v>س1</v>
          </cell>
        </row>
        <row r="4216">
          <cell r="A4216">
            <v>216244</v>
          </cell>
          <cell r="B4216" t="str">
            <v>الين طيفور</v>
          </cell>
          <cell r="C4216" t="str">
            <v>حامد</v>
          </cell>
          <cell r="D4216" t="str">
            <v>سلافة</v>
          </cell>
          <cell r="E4216" t="str">
            <v>س1</v>
          </cell>
        </row>
        <row r="4217">
          <cell r="A4217">
            <v>216245</v>
          </cell>
          <cell r="B4217" t="str">
            <v>الين محمود</v>
          </cell>
          <cell r="C4217" t="str">
            <v xml:space="preserve">محمد </v>
          </cell>
          <cell r="D4217" t="str">
            <v>رجاء</v>
          </cell>
          <cell r="E4217" t="str">
            <v>س1</v>
          </cell>
        </row>
        <row r="4218">
          <cell r="A4218">
            <v>216246</v>
          </cell>
          <cell r="B4218" t="str">
            <v>اماني الداود</v>
          </cell>
          <cell r="C4218" t="str">
            <v>تيسير</v>
          </cell>
          <cell r="D4218" t="str">
            <v>هدى</v>
          </cell>
          <cell r="E4218" t="str">
            <v>س1</v>
          </cell>
        </row>
        <row r="4219">
          <cell r="A4219">
            <v>216247</v>
          </cell>
          <cell r="B4219" t="str">
            <v>اماني الدراخ</v>
          </cell>
          <cell r="C4219" t="str">
            <v xml:space="preserve">ثابت </v>
          </cell>
          <cell r="D4219" t="str">
            <v xml:space="preserve">روضه </v>
          </cell>
          <cell r="E4219" t="str">
            <v>س1</v>
          </cell>
        </row>
        <row r="4220">
          <cell r="A4220">
            <v>216248</v>
          </cell>
          <cell r="B4220" t="str">
            <v>اماني زين الدين</v>
          </cell>
          <cell r="C4220" t="str">
            <v>سلام</v>
          </cell>
          <cell r="D4220" t="str">
            <v>نسيم</v>
          </cell>
          <cell r="E4220" t="str">
            <v>س1</v>
          </cell>
        </row>
        <row r="4221">
          <cell r="A4221">
            <v>216249</v>
          </cell>
          <cell r="B4221" t="str">
            <v>امجد الحجي</v>
          </cell>
          <cell r="C4221" t="str">
            <v>باير</v>
          </cell>
          <cell r="D4221" t="str">
            <v>روزه</v>
          </cell>
          <cell r="E4221" t="str">
            <v>س1</v>
          </cell>
        </row>
        <row r="4222">
          <cell r="A4222">
            <v>216250</v>
          </cell>
          <cell r="B4222" t="str">
            <v>امجد خضر</v>
          </cell>
          <cell r="C4222" t="str">
            <v>مالك</v>
          </cell>
          <cell r="D4222" t="str">
            <v>فايزه</v>
          </cell>
          <cell r="E4222" t="str">
            <v>س1</v>
          </cell>
        </row>
        <row r="4223">
          <cell r="A4223">
            <v>216251</v>
          </cell>
          <cell r="B4223" t="str">
            <v>امر كنعان</v>
          </cell>
          <cell r="C4223" t="str">
            <v xml:space="preserve">مالك </v>
          </cell>
          <cell r="D4223" t="str">
            <v>اسماء</v>
          </cell>
          <cell r="E4223" t="str">
            <v>س1</v>
          </cell>
        </row>
        <row r="4224">
          <cell r="A4224">
            <v>216252</v>
          </cell>
          <cell r="B4224" t="str">
            <v>املي جزايرلي</v>
          </cell>
          <cell r="C4224" t="str">
            <v>وسيم</v>
          </cell>
          <cell r="D4224" t="str">
            <v>صفاء</v>
          </cell>
          <cell r="E4224" t="str">
            <v>س1</v>
          </cell>
        </row>
        <row r="4225">
          <cell r="A4225">
            <v>216253</v>
          </cell>
          <cell r="B4225" t="str">
            <v>امنه تينه</v>
          </cell>
          <cell r="C4225" t="str">
            <v>أكرم</v>
          </cell>
          <cell r="D4225" t="str">
            <v>نجاح</v>
          </cell>
          <cell r="E4225" t="str">
            <v>س1</v>
          </cell>
        </row>
        <row r="4226">
          <cell r="A4226">
            <v>216254</v>
          </cell>
          <cell r="B4226" t="str">
            <v>انوار النجم</v>
          </cell>
          <cell r="C4226" t="str">
            <v>محمد</v>
          </cell>
          <cell r="D4226" t="str">
            <v>فاطمه</v>
          </cell>
          <cell r="E4226" t="str">
            <v>س1</v>
          </cell>
        </row>
        <row r="4227">
          <cell r="A4227">
            <v>216255</v>
          </cell>
          <cell r="B4227" t="str">
            <v>اياد يونس</v>
          </cell>
          <cell r="C4227" t="str">
            <v>ابراهيم</v>
          </cell>
          <cell r="D4227" t="str">
            <v>عيده</v>
          </cell>
          <cell r="E4227" t="str">
            <v>س1</v>
          </cell>
        </row>
        <row r="4228">
          <cell r="A4228">
            <v>216256</v>
          </cell>
          <cell r="B4228" t="str">
            <v>اية حيبا</v>
          </cell>
          <cell r="C4228" t="str">
            <v>أحمد ضياء</v>
          </cell>
          <cell r="D4228" t="str">
            <v>نادا</v>
          </cell>
          <cell r="E4228" t="str">
            <v>س1</v>
          </cell>
        </row>
        <row r="4229">
          <cell r="A4229">
            <v>216257</v>
          </cell>
          <cell r="B4229" t="str">
            <v>اية صالح</v>
          </cell>
          <cell r="C4229" t="str">
            <v>محمد</v>
          </cell>
          <cell r="D4229" t="str">
            <v>حورية</v>
          </cell>
          <cell r="E4229" t="str">
            <v>س1</v>
          </cell>
        </row>
        <row r="4230">
          <cell r="A4230">
            <v>216258</v>
          </cell>
          <cell r="B4230" t="str">
            <v>ايمان ابو زور</v>
          </cell>
          <cell r="C4230" t="str">
            <v>منهال</v>
          </cell>
          <cell r="D4230" t="str">
            <v>صالحه</v>
          </cell>
          <cell r="E4230" t="str">
            <v>س1</v>
          </cell>
        </row>
        <row r="4231">
          <cell r="A4231">
            <v>216259</v>
          </cell>
          <cell r="B4231" t="str">
            <v>ايمان الباسط</v>
          </cell>
          <cell r="C4231" t="str">
            <v>عقل</v>
          </cell>
          <cell r="D4231" t="str">
            <v>ناديه</v>
          </cell>
          <cell r="E4231" t="str">
            <v>س1</v>
          </cell>
        </row>
        <row r="4232">
          <cell r="A4232">
            <v>216260</v>
          </cell>
          <cell r="B4232" t="str">
            <v>ايمان شيخ عمر</v>
          </cell>
          <cell r="C4232" t="str">
            <v xml:space="preserve">رياض </v>
          </cell>
          <cell r="D4232" t="str">
            <v>جميلة</v>
          </cell>
          <cell r="E4232" t="str">
            <v>س1</v>
          </cell>
        </row>
        <row r="4233">
          <cell r="A4233">
            <v>216261</v>
          </cell>
          <cell r="B4233" t="str">
            <v>ايمان صباغ</v>
          </cell>
          <cell r="C4233" t="str">
            <v>محمد ماجد</v>
          </cell>
          <cell r="D4233" t="str">
            <v>نعمت</v>
          </cell>
          <cell r="E4233" t="str">
            <v>س1</v>
          </cell>
        </row>
        <row r="4234">
          <cell r="A4234">
            <v>216262</v>
          </cell>
          <cell r="B4234" t="str">
            <v>ايه الصحناوي</v>
          </cell>
          <cell r="C4234" t="str">
            <v>صافي</v>
          </cell>
          <cell r="D4234" t="str">
            <v>سحر</v>
          </cell>
          <cell r="E4234" t="str">
            <v>س1</v>
          </cell>
        </row>
        <row r="4235">
          <cell r="A4235">
            <v>216263</v>
          </cell>
          <cell r="B4235" t="str">
            <v>ايه دهام</v>
          </cell>
          <cell r="C4235" t="str">
            <v xml:space="preserve">فوزي </v>
          </cell>
          <cell r="D4235" t="str">
            <v>ليلى</v>
          </cell>
          <cell r="E4235" t="str">
            <v>س1</v>
          </cell>
        </row>
        <row r="4236">
          <cell r="A4236">
            <v>216264</v>
          </cell>
          <cell r="B4236" t="str">
            <v>ايه يوسف</v>
          </cell>
          <cell r="C4236" t="str">
            <v>غياث</v>
          </cell>
          <cell r="D4236" t="str">
            <v>اميمة</v>
          </cell>
          <cell r="E4236" t="str">
            <v>س1</v>
          </cell>
        </row>
        <row r="4237">
          <cell r="A4237">
            <v>216265</v>
          </cell>
          <cell r="B4237" t="str">
            <v>ايهاب حويشان</v>
          </cell>
          <cell r="C4237" t="str">
            <v xml:space="preserve">راجي </v>
          </cell>
          <cell r="D4237" t="str">
            <v xml:space="preserve">خديجه </v>
          </cell>
          <cell r="E4237" t="str">
            <v>س1</v>
          </cell>
        </row>
        <row r="4238">
          <cell r="A4238">
            <v>216266</v>
          </cell>
          <cell r="B4238" t="str">
            <v>باسل الحسين</v>
          </cell>
          <cell r="C4238" t="str">
            <v>معتز</v>
          </cell>
          <cell r="D4238" t="str">
            <v>جميله</v>
          </cell>
          <cell r="E4238" t="str">
            <v>س1</v>
          </cell>
        </row>
        <row r="4239">
          <cell r="A4239">
            <v>216267</v>
          </cell>
          <cell r="B4239" t="str">
            <v>بتول الشائب</v>
          </cell>
          <cell r="C4239" t="str">
            <v xml:space="preserve">هيثم </v>
          </cell>
          <cell r="D4239" t="str">
            <v xml:space="preserve">كواكب </v>
          </cell>
          <cell r="E4239" t="str">
            <v>س1</v>
          </cell>
        </row>
        <row r="4240">
          <cell r="A4240">
            <v>216268</v>
          </cell>
          <cell r="B4240" t="str">
            <v>بتول الشلبي</v>
          </cell>
          <cell r="C4240" t="str">
            <v>مازن</v>
          </cell>
          <cell r="D4240" t="str">
            <v>عبير</v>
          </cell>
          <cell r="E4240" t="str">
            <v>س1</v>
          </cell>
        </row>
        <row r="4241">
          <cell r="A4241">
            <v>216269</v>
          </cell>
          <cell r="B4241" t="str">
            <v>بتول حمودي</v>
          </cell>
          <cell r="C4241" t="str">
            <v>محمود</v>
          </cell>
          <cell r="D4241" t="str">
            <v>نعمه</v>
          </cell>
          <cell r="E4241" t="str">
            <v>س1</v>
          </cell>
        </row>
        <row r="4242">
          <cell r="A4242">
            <v>216270</v>
          </cell>
          <cell r="B4242" t="str">
            <v>بتول يوسف</v>
          </cell>
          <cell r="C4242" t="str">
            <v xml:space="preserve">محمد علي </v>
          </cell>
          <cell r="D4242" t="str">
            <v xml:space="preserve">سميره </v>
          </cell>
          <cell r="E4242" t="str">
            <v>س1</v>
          </cell>
        </row>
        <row r="4243">
          <cell r="A4243">
            <v>216271</v>
          </cell>
          <cell r="B4243" t="str">
            <v>براءه يوسف</v>
          </cell>
          <cell r="C4243" t="str">
            <v>حسن</v>
          </cell>
          <cell r="D4243" t="str">
            <v xml:space="preserve">وفيقه </v>
          </cell>
          <cell r="E4243" t="str">
            <v>س1</v>
          </cell>
        </row>
        <row r="4244">
          <cell r="A4244">
            <v>216272</v>
          </cell>
          <cell r="B4244" t="str">
            <v>بسمه الكشكي</v>
          </cell>
          <cell r="C4244" t="str">
            <v xml:space="preserve">ابراهيم </v>
          </cell>
          <cell r="D4244" t="str">
            <v xml:space="preserve">لينا </v>
          </cell>
          <cell r="E4244" t="str">
            <v>س1</v>
          </cell>
        </row>
        <row r="4245">
          <cell r="A4245">
            <v>216273</v>
          </cell>
          <cell r="B4245" t="str">
            <v>بشار سمندر</v>
          </cell>
          <cell r="C4245" t="str">
            <v xml:space="preserve">شفيق </v>
          </cell>
          <cell r="D4245" t="str">
            <v>نوفا</v>
          </cell>
          <cell r="E4245" t="str">
            <v>س1</v>
          </cell>
        </row>
        <row r="4246">
          <cell r="A4246">
            <v>216274</v>
          </cell>
          <cell r="B4246" t="str">
            <v>بشرى اسعد</v>
          </cell>
          <cell r="C4246" t="str">
            <v xml:space="preserve">ابراهيم </v>
          </cell>
          <cell r="D4246" t="str">
            <v>هيام</v>
          </cell>
          <cell r="E4246" t="str">
            <v>س1</v>
          </cell>
        </row>
        <row r="4247">
          <cell r="A4247">
            <v>216275</v>
          </cell>
          <cell r="B4247" t="str">
            <v>بشرى الخاير</v>
          </cell>
          <cell r="C4247" t="str">
            <v>اسماعيل</v>
          </cell>
          <cell r="D4247" t="str">
            <v>نجاح</v>
          </cell>
          <cell r="E4247" t="str">
            <v>س1</v>
          </cell>
        </row>
        <row r="4248">
          <cell r="A4248">
            <v>216276</v>
          </cell>
          <cell r="B4248" t="str">
            <v>بشرى حجي طه الناشد</v>
          </cell>
          <cell r="C4248" t="str">
            <v xml:space="preserve">محمد </v>
          </cell>
          <cell r="D4248" t="str">
            <v>هناء</v>
          </cell>
          <cell r="E4248" t="str">
            <v>س1</v>
          </cell>
        </row>
        <row r="4249">
          <cell r="A4249">
            <v>216277</v>
          </cell>
          <cell r="B4249" t="str">
            <v>بشرى مداده</v>
          </cell>
          <cell r="C4249" t="str">
            <v>خالد</v>
          </cell>
          <cell r="D4249" t="str">
            <v>يسرى</v>
          </cell>
          <cell r="E4249" t="str">
            <v>س1</v>
          </cell>
        </row>
        <row r="4250">
          <cell r="A4250">
            <v>216278</v>
          </cell>
          <cell r="B4250" t="str">
            <v>بغدان الوز</v>
          </cell>
          <cell r="C4250" t="str">
            <v>هزوان</v>
          </cell>
          <cell r="D4250" t="str">
            <v>ايرينا</v>
          </cell>
          <cell r="E4250" t="str">
            <v>س1</v>
          </cell>
        </row>
        <row r="4251">
          <cell r="A4251">
            <v>216279</v>
          </cell>
          <cell r="B4251" t="str">
            <v>بلال العلوش</v>
          </cell>
          <cell r="C4251" t="str">
            <v xml:space="preserve">حسن </v>
          </cell>
          <cell r="D4251" t="str">
            <v>وصال</v>
          </cell>
          <cell r="E4251" t="str">
            <v>س1</v>
          </cell>
        </row>
        <row r="4252">
          <cell r="A4252">
            <v>216280</v>
          </cell>
          <cell r="B4252" t="str">
            <v>بيان الحاج</v>
          </cell>
          <cell r="C4252" t="str">
            <v xml:space="preserve">محمد خير </v>
          </cell>
          <cell r="D4252" t="str">
            <v xml:space="preserve">منى </v>
          </cell>
          <cell r="E4252" t="str">
            <v>س1</v>
          </cell>
        </row>
        <row r="4253">
          <cell r="A4253">
            <v>216281</v>
          </cell>
          <cell r="B4253" t="str">
            <v>بيان الحاج حطاب</v>
          </cell>
          <cell r="C4253" t="str">
            <v>احمد</v>
          </cell>
          <cell r="D4253" t="str">
            <v>حذامه</v>
          </cell>
          <cell r="E4253" t="str">
            <v>س1</v>
          </cell>
        </row>
        <row r="4254">
          <cell r="A4254">
            <v>216282</v>
          </cell>
          <cell r="B4254" t="str">
            <v>تماره عيسى</v>
          </cell>
          <cell r="C4254" t="str">
            <v xml:space="preserve">عبد الرحمن </v>
          </cell>
          <cell r="D4254" t="str">
            <v>هيله</v>
          </cell>
          <cell r="E4254" t="str">
            <v>س1</v>
          </cell>
        </row>
        <row r="4255">
          <cell r="A4255">
            <v>216283</v>
          </cell>
          <cell r="B4255" t="str">
            <v>تيماء البعيني</v>
          </cell>
          <cell r="C4255" t="str">
            <v>نضال</v>
          </cell>
          <cell r="D4255" t="str">
            <v>الهام</v>
          </cell>
          <cell r="E4255" t="str">
            <v>س1</v>
          </cell>
        </row>
        <row r="4256">
          <cell r="A4256">
            <v>216284</v>
          </cell>
          <cell r="B4256" t="str">
            <v>تيماء يوسف</v>
          </cell>
          <cell r="C4256" t="str">
            <v xml:space="preserve">عدنان </v>
          </cell>
          <cell r="D4256" t="str">
            <v>فاتن</v>
          </cell>
          <cell r="E4256" t="str">
            <v>س1</v>
          </cell>
        </row>
        <row r="4257">
          <cell r="A4257">
            <v>216285</v>
          </cell>
          <cell r="B4257" t="str">
            <v>جعفر جردي</v>
          </cell>
          <cell r="C4257" t="str">
            <v xml:space="preserve">عيسى </v>
          </cell>
          <cell r="D4257" t="str">
            <v>اميره</v>
          </cell>
          <cell r="E4257" t="str">
            <v>س1</v>
          </cell>
        </row>
        <row r="4258">
          <cell r="A4258">
            <v>216286</v>
          </cell>
          <cell r="B4258" t="str">
            <v>جعفر نونو</v>
          </cell>
          <cell r="C4258" t="str">
            <v xml:space="preserve">اسماعيل </v>
          </cell>
          <cell r="D4258" t="str">
            <v>سهام</v>
          </cell>
          <cell r="E4258" t="str">
            <v>س1</v>
          </cell>
        </row>
        <row r="4259">
          <cell r="A4259">
            <v>216287</v>
          </cell>
          <cell r="B4259" t="str">
            <v>جلال فندي</v>
          </cell>
          <cell r="C4259" t="str">
            <v>احمد</v>
          </cell>
          <cell r="D4259" t="str">
            <v>زين الدار</v>
          </cell>
          <cell r="E4259" t="str">
            <v>س1</v>
          </cell>
        </row>
        <row r="4260">
          <cell r="A4260">
            <v>216288</v>
          </cell>
          <cell r="B4260" t="str">
            <v>جلال قاسم</v>
          </cell>
          <cell r="C4260" t="str">
            <v xml:space="preserve">حسين </v>
          </cell>
          <cell r="D4260" t="str">
            <v xml:space="preserve">اقبال </v>
          </cell>
          <cell r="E4260" t="str">
            <v>س1</v>
          </cell>
        </row>
        <row r="4261">
          <cell r="A4261">
            <v>216289</v>
          </cell>
          <cell r="B4261" t="str">
            <v>جلنار الديري</v>
          </cell>
          <cell r="C4261" t="str">
            <v>أحمد</v>
          </cell>
          <cell r="D4261" t="str">
            <v>انعام</v>
          </cell>
          <cell r="E4261" t="str">
            <v>س1</v>
          </cell>
        </row>
        <row r="4262">
          <cell r="A4262">
            <v>216290</v>
          </cell>
          <cell r="B4262" t="str">
            <v>جهاد علي</v>
          </cell>
          <cell r="C4262" t="str">
            <v>فاروق</v>
          </cell>
          <cell r="D4262" t="str">
            <v xml:space="preserve">ربيعه </v>
          </cell>
          <cell r="E4262" t="str">
            <v>س1</v>
          </cell>
        </row>
        <row r="4263">
          <cell r="A4263">
            <v>216291</v>
          </cell>
          <cell r="B4263" t="str">
            <v>جهان سفر</v>
          </cell>
          <cell r="C4263" t="str">
            <v xml:space="preserve">ماهر </v>
          </cell>
          <cell r="D4263" t="str">
            <v>حنان</v>
          </cell>
          <cell r="E4263" t="str">
            <v>س1</v>
          </cell>
        </row>
        <row r="4264">
          <cell r="A4264">
            <v>216292</v>
          </cell>
          <cell r="B4264" t="str">
            <v>جواد خان تمر شركس</v>
          </cell>
          <cell r="C4264" t="str">
            <v>سعيد</v>
          </cell>
          <cell r="D4264" t="str">
            <v>سها</v>
          </cell>
          <cell r="E4264" t="str">
            <v>س1</v>
          </cell>
        </row>
        <row r="4265">
          <cell r="A4265">
            <v>216293</v>
          </cell>
          <cell r="B4265" t="str">
            <v>جودي العلي</v>
          </cell>
          <cell r="C4265" t="str">
            <v>غسان</v>
          </cell>
          <cell r="D4265" t="str">
            <v>نهله</v>
          </cell>
          <cell r="E4265" t="str">
            <v>س1</v>
          </cell>
        </row>
        <row r="4266">
          <cell r="A4266">
            <v>216294</v>
          </cell>
          <cell r="B4266" t="str">
            <v>جويل ابوسكه</v>
          </cell>
          <cell r="C4266" t="str">
            <v>نزار</v>
          </cell>
          <cell r="D4266" t="str">
            <v>وفاء</v>
          </cell>
          <cell r="E4266" t="str">
            <v>س1</v>
          </cell>
        </row>
        <row r="4267">
          <cell r="A4267">
            <v>216295</v>
          </cell>
          <cell r="B4267" t="str">
            <v>حازم البدعيش</v>
          </cell>
          <cell r="C4267" t="str">
            <v>احسان</v>
          </cell>
          <cell r="D4267" t="str">
            <v>حنان</v>
          </cell>
          <cell r="E4267" t="str">
            <v>س1</v>
          </cell>
        </row>
        <row r="4268">
          <cell r="A4268">
            <v>216296</v>
          </cell>
          <cell r="B4268" t="str">
            <v>حذيفه يوسف</v>
          </cell>
          <cell r="C4268" t="str">
            <v xml:space="preserve">حسين </v>
          </cell>
          <cell r="D4268" t="str">
            <v xml:space="preserve">مها </v>
          </cell>
          <cell r="E4268" t="str">
            <v>س1</v>
          </cell>
        </row>
        <row r="4269">
          <cell r="A4269">
            <v>216297</v>
          </cell>
          <cell r="B4269" t="str">
            <v>حسام الحسين</v>
          </cell>
          <cell r="C4269" t="str">
            <v>محمود</v>
          </cell>
          <cell r="D4269" t="str">
            <v>فايزه</v>
          </cell>
          <cell r="E4269" t="str">
            <v>س1</v>
          </cell>
        </row>
        <row r="4270">
          <cell r="A4270">
            <v>216298</v>
          </cell>
          <cell r="B4270" t="str">
            <v>حسين صوان</v>
          </cell>
          <cell r="C4270" t="str">
            <v>عبد الرزاق</v>
          </cell>
          <cell r="D4270" t="str">
            <v>صباح</v>
          </cell>
          <cell r="E4270" t="str">
            <v>س1</v>
          </cell>
        </row>
        <row r="4271">
          <cell r="A4271">
            <v>216299</v>
          </cell>
          <cell r="B4271" t="str">
            <v>حسين عبد النبي</v>
          </cell>
          <cell r="C4271" t="str">
            <v>علي</v>
          </cell>
          <cell r="D4271" t="str">
            <v>ملكة</v>
          </cell>
          <cell r="E4271" t="str">
            <v>س1</v>
          </cell>
        </row>
        <row r="4272">
          <cell r="A4272">
            <v>216300</v>
          </cell>
          <cell r="B4272" t="str">
            <v>حلا العبود</v>
          </cell>
          <cell r="C4272" t="str">
            <v>مصطفى</v>
          </cell>
          <cell r="D4272" t="str">
            <v>انتصار</v>
          </cell>
          <cell r="E4272" t="str">
            <v>س1</v>
          </cell>
        </row>
        <row r="4273">
          <cell r="A4273">
            <v>216301</v>
          </cell>
          <cell r="B4273" t="str">
            <v>حلا حرفوش</v>
          </cell>
          <cell r="C4273" t="str">
            <v>جابر</v>
          </cell>
          <cell r="D4273" t="str">
            <v>حليمه</v>
          </cell>
          <cell r="E4273" t="str">
            <v>س1</v>
          </cell>
        </row>
        <row r="4274">
          <cell r="A4274">
            <v>216302</v>
          </cell>
          <cell r="B4274" t="str">
            <v>حلا ديب</v>
          </cell>
          <cell r="C4274" t="str">
            <v>مهند</v>
          </cell>
          <cell r="D4274" t="str">
            <v>كلودين</v>
          </cell>
          <cell r="E4274" t="str">
            <v>س1</v>
          </cell>
        </row>
        <row r="4275">
          <cell r="A4275">
            <v>216303</v>
          </cell>
          <cell r="B4275" t="str">
            <v>حمزه العلي</v>
          </cell>
          <cell r="C4275" t="str">
            <v xml:space="preserve">حسين </v>
          </cell>
          <cell r="D4275" t="str">
            <v>عوفه</v>
          </cell>
          <cell r="E4275" t="str">
            <v>س1</v>
          </cell>
        </row>
        <row r="4276">
          <cell r="A4276">
            <v>216304</v>
          </cell>
          <cell r="B4276" t="str">
            <v>حنين كامل مسعود</v>
          </cell>
          <cell r="C4276" t="str">
            <v xml:space="preserve">بسام </v>
          </cell>
          <cell r="D4276" t="str">
            <v>رنده</v>
          </cell>
          <cell r="E4276" t="str">
            <v>س1</v>
          </cell>
        </row>
        <row r="4277">
          <cell r="A4277">
            <v>216305</v>
          </cell>
          <cell r="B4277" t="str">
            <v>خالد الكاتب</v>
          </cell>
          <cell r="C4277" t="str">
            <v>وليد</v>
          </cell>
          <cell r="D4277" t="str">
            <v xml:space="preserve"> مياده</v>
          </cell>
          <cell r="E4277" t="str">
            <v>س1</v>
          </cell>
        </row>
        <row r="4278">
          <cell r="A4278">
            <v>216306</v>
          </cell>
          <cell r="B4278" t="str">
            <v>خالد النجيب</v>
          </cell>
          <cell r="C4278" t="str">
            <v xml:space="preserve">محمد </v>
          </cell>
          <cell r="D4278" t="str">
            <v xml:space="preserve">حنان </v>
          </cell>
          <cell r="E4278" t="str">
            <v>س1</v>
          </cell>
        </row>
        <row r="4279">
          <cell r="A4279">
            <v>216307</v>
          </cell>
          <cell r="B4279" t="str">
            <v>خالده سويدان</v>
          </cell>
          <cell r="C4279" t="str">
            <v xml:space="preserve">صالح </v>
          </cell>
          <cell r="D4279" t="str">
            <v xml:space="preserve">شهيرا </v>
          </cell>
          <cell r="E4279" t="str">
            <v>س1</v>
          </cell>
        </row>
        <row r="4280">
          <cell r="A4280">
            <v>216308</v>
          </cell>
          <cell r="B4280" t="str">
            <v>خوله الحاج خنيفس</v>
          </cell>
          <cell r="C4280" t="str">
            <v>محمود</v>
          </cell>
          <cell r="D4280" t="str">
            <v xml:space="preserve">صبحه </v>
          </cell>
          <cell r="E4280" t="str">
            <v>س1</v>
          </cell>
        </row>
        <row r="4281">
          <cell r="A4281">
            <v>216309</v>
          </cell>
          <cell r="B4281" t="str">
            <v>دارين عبود</v>
          </cell>
          <cell r="C4281" t="str">
            <v>هيثم</v>
          </cell>
          <cell r="D4281" t="str">
            <v>انتصار</v>
          </cell>
          <cell r="E4281" t="str">
            <v>س1</v>
          </cell>
        </row>
        <row r="4282">
          <cell r="A4282">
            <v>216310</v>
          </cell>
          <cell r="B4282" t="str">
            <v>داليه الجلود</v>
          </cell>
          <cell r="C4282" t="str">
            <v>علاء الدين</v>
          </cell>
          <cell r="D4282" t="str">
            <v>اميره</v>
          </cell>
          <cell r="E4282" t="str">
            <v>س1</v>
          </cell>
        </row>
        <row r="4283">
          <cell r="A4283">
            <v>216311</v>
          </cell>
          <cell r="B4283" t="str">
            <v>دانيا الحمد</v>
          </cell>
          <cell r="C4283" t="str">
            <v>احمد</v>
          </cell>
          <cell r="D4283" t="str">
            <v xml:space="preserve">ايمان </v>
          </cell>
          <cell r="E4283" t="str">
            <v>س1</v>
          </cell>
        </row>
        <row r="4284">
          <cell r="A4284">
            <v>216312</v>
          </cell>
          <cell r="B4284" t="str">
            <v>دعاء الرحيه</v>
          </cell>
          <cell r="C4284" t="str">
            <v>رفيق</v>
          </cell>
          <cell r="D4284" t="str">
            <v>وفيقه</v>
          </cell>
          <cell r="E4284" t="str">
            <v>س1</v>
          </cell>
        </row>
        <row r="4285">
          <cell r="A4285">
            <v>216313</v>
          </cell>
          <cell r="B4285" t="str">
            <v>دعاء المامو</v>
          </cell>
          <cell r="C4285" t="str">
            <v>محمد</v>
          </cell>
          <cell r="D4285" t="str">
            <v>مريم</v>
          </cell>
          <cell r="E4285" t="str">
            <v>س1</v>
          </cell>
        </row>
        <row r="4286">
          <cell r="A4286">
            <v>216314</v>
          </cell>
          <cell r="B4286" t="str">
            <v>دعاء بوخطار</v>
          </cell>
          <cell r="C4286" t="str">
            <v>سمير</v>
          </cell>
          <cell r="D4286" t="str">
            <v>سناء</v>
          </cell>
          <cell r="E4286" t="str">
            <v>س1</v>
          </cell>
        </row>
        <row r="4287">
          <cell r="A4287">
            <v>216315</v>
          </cell>
          <cell r="B4287" t="str">
            <v>دعاء قاسم</v>
          </cell>
          <cell r="C4287" t="str">
            <v>صبحي</v>
          </cell>
          <cell r="D4287" t="str">
            <v>زهرة</v>
          </cell>
          <cell r="E4287" t="str">
            <v>س1</v>
          </cell>
        </row>
        <row r="4288">
          <cell r="A4288">
            <v>216316</v>
          </cell>
          <cell r="B4288" t="str">
            <v>دعاء يوسف</v>
          </cell>
          <cell r="C4288" t="str">
            <v>علي</v>
          </cell>
          <cell r="D4288" t="str">
            <v>ريما</v>
          </cell>
          <cell r="E4288" t="str">
            <v>س1</v>
          </cell>
        </row>
        <row r="4289">
          <cell r="A4289">
            <v>216317</v>
          </cell>
          <cell r="B4289" t="str">
            <v>دوزكين محمود</v>
          </cell>
          <cell r="C4289" t="str">
            <v>سليمان</v>
          </cell>
          <cell r="D4289" t="str">
            <v>عاروسه</v>
          </cell>
          <cell r="E4289" t="str">
            <v>س1</v>
          </cell>
        </row>
        <row r="4290">
          <cell r="A4290">
            <v>216318</v>
          </cell>
          <cell r="B4290" t="str">
            <v>راما الصالح الشوالي</v>
          </cell>
          <cell r="C4290" t="str">
            <v>قاسم</v>
          </cell>
          <cell r="D4290" t="str">
            <v>سهام</v>
          </cell>
          <cell r="E4290" t="str">
            <v>س1</v>
          </cell>
        </row>
        <row r="4291">
          <cell r="A4291">
            <v>216319</v>
          </cell>
          <cell r="B4291" t="str">
            <v>راما الكنج</v>
          </cell>
          <cell r="C4291" t="str">
            <v>نسيب</v>
          </cell>
          <cell r="D4291" t="str">
            <v>كاتبة</v>
          </cell>
          <cell r="E4291" t="str">
            <v>س1</v>
          </cell>
        </row>
        <row r="4292">
          <cell r="A4292">
            <v>216320</v>
          </cell>
          <cell r="B4292" t="str">
            <v>راما رضا</v>
          </cell>
          <cell r="C4292" t="str">
            <v>فياض</v>
          </cell>
          <cell r="D4292" t="str">
            <v xml:space="preserve">ربيعه </v>
          </cell>
          <cell r="E4292" t="str">
            <v>س1</v>
          </cell>
        </row>
        <row r="4293">
          <cell r="A4293">
            <v>216321</v>
          </cell>
          <cell r="B4293" t="str">
            <v>راما عباره</v>
          </cell>
          <cell r="C4293" t="str">
            <v>رياض</v>
          </cell>
          <cell r="D4293" t="str">
            <v>زبيده</v>
          </cell>
          <cell r="E4293" t="str">
            <v>س1</v>
          </cell>
        </row>
        <row r="4294">
          <cell r="A4294">
            <v>216322</v>
          </cell>
          <cell r="B4294" t="str">
            <v>راما عبد الله صعب</v>
          </cell>
          <cell r="C4294" t="str">
            <v>فضل الله</v>
          </cell>
          <cell r="D4294" t="str">
            <v xml:space="preserve">ريم </v>
          </cell>
          <cell r="E4294" t="str">
            <v>س1</v>
          </cell>
        </row>
        <row r="4295">
          <cell r="A4295">
            <v>216323</v>
          </cell>
          <cell r="B4295" t="str">
            <v>رائد مطر</v>
          </cell>
          <cell r="C4295" t="str">
            <v>عدنان</v>
          </cell>
          <cell r="D4295" t="str">
            <v>سهام</v>
          </cell>
          <cell r="E4295" t="str">
            <v>س1</v>
          </cell>
        </row>
        <row r="4296">
          <cell r="A4296">
            <v>216324</v>
          </cell>
          <cell r="B4296" t="str">
            <v>رائدة الهمام</v>
          </cell>
          <cell r="C4296" t="str">
            <v xml:space="preserve">فريز </v>
          </cell>
          <cell r="D4296" t="str">
            <v xml:space="preserve">فطومة </v>
          </cell>
          <cell r="E4296" t="str">
            <v>س1</v>
          </cell>
        </row>
        <row r="4297">
          <cell r="A4297">
            <v>216325</v>
          </cell>
          <cell r="B4297" t="str">
            <v>ربا حجير</v>
          </cell>
          <cell r="C4297" t="str">
            <v>عمر</v>
          </cell>
          <cell r="D4297" t="str">
            <v>امل</v>
          </cell>
          <cell r="E4297" t="str">
            <v>س1</v>
          </cell>
        </row>
        <row r="4298">
          <cell r="A4298">
            <v>216326</v>
          </cell>
          <cell r="B4298" t="str">
            <v>ربا مخللاتي</v>
          </cell>
          <cell r="C4298" t="str">
            <v xml:space="preserve">هيثم </v>
          </cell>
          <cell r="D4298" t="str">
            <v>ندى</v>
          </cell>
          <cell r="E4298" t="str">
            <v>س1</v>
          </cell>
        </row>
        <row r="4299">
          <cell r="A4299">
            <v>216327</v>
          </cell>
          <cell r="B4299" t="str">
            <v>ربال سبور</v>
          </cell>
          <cell r="C4299" t="str">
            <v>رياض</v>
          </cell>
          <cell r="D4299" t="str">
            <v xml:space="preserve">رسميه </v>
          </cell>
          <cell r="E4299" t="str">
            <v>س1</v>
          </cell>
        </row>
        <row r="4300">
          <cell r="A4300">
            <v>216328</v>
          </cell>
          <cell r="B4300" t="str">
            <v>ربانة صالح</v>
          </cell>
          <cell r="C4300" t="str">
            <v>ابراهيم</v>
          </cell>
          <cell r="D4300" t="str">
            <v>امان</v>
          </cell>
          <cell r="E4300" t="str">
            <v>س1</v>
          </cell>
        </row>
        <row r="4301">
          <cell r="A4301">
            <v>216329</v>
          </cell>
          <cell r="B4301" t="str">
            <v>رزان اسماعيل</v>
          </cell>
          <cell r="C4301" t="str">
            <v>مروان</v>
          </cell>
          <cell r="D4301" t="str">
            <v>ختام</v>
          </cell>
          <cell r="E4301" t="str">
            <v>س1</v>
          </cell>
        </row>
        <row r="4302">
          <cell r="A4302">
            <v>216330</v>
          </cell>
          <cell r="B4302" t="str">
            <v>رزان فاتي</v>
          </cell>
          <cell r="C4302" t="str">
            <v>اسعد</v>
          </cell>
          <cell r="D4302" t="str">
            <v>هدى</v>
          </cell>
          <cell r="E4302" t="str">
            <v>س1</v>
          </cell>
        </row>
        <row r="4303">
          <cell r="A4303">
            <v>216331</v>
          </cell>
          <cell r="B4303" t="str">
            <v>رشا جاد الله</v>
          </cell>
          <cell r="C4303" t="str">
            <v>احمد</v>
          </cell>
          <cell r="D4303" t="str">
            <v>زبيده</v>
          </cell>
          <cell r="E4303" t="str">
            <v>س1</v>
          </cell>
        </row>
        <row r="4304">
          <cell r="A4304">
            <v>216332</v>
          </cell>
          <cell r="B4304" t="str">
            <v>رغد الملحم النمر</v>
          </cell>
          <cell r="C4304" t="str">
            <v>محمد</v>
          </cell>
          <cell r="D4304" t="str">
            <v xml:space="preserve">سميره </v>
          </cell>
          <cell r="E4304" t="str">
            <v>س1</v>
          </cell>
        </row>
        <row r="4305">
          <cell r="A4305">
            <v>216333</v>
          </cell>
          <cell r="B4305" t="str">
            <v>رغد حمزه</v>
          </cell>
          <cell r="C4305" t="str">
            <v>احمد</v>
          </cell>
          <cell r="D4305" t="str">
            <v>وداد</v>
          </cell>
          <cell r="E4305" t="str">
            <v>س1</v>
          </cell>
        </row>
        <row r="4306">
          <cell r="A4306">
            <v>216334</v>
          </cell>
          <cell r="B4306" t="str">
            <v>رغد سروجي</v>
          </cell>
          <cell r="C4306" t="str">
            <v>ميسر</v>
          </cell>
          <cell r="D4306" t="str">
            <v>سناء</v>
          </cell>
          <cell r="E4306" t="str">
            <v>س1</v>
          </cell>
        </row>
        <row r="4307">
          <cell r="A4307">
            <v>216335</v>
          </cell>
          <cell r="B4307" t="str">
            <v>رغد صمادي</v>
          </cell>
          <cell r="C4307" t="str">
            <v>جمال</v>
          </cell>
          <cell r="D4307" t="str">
            <v>فطمه</v>
          </cell>
          <cell r="E4307" t="str">
            <v>س1</v>
          </cell>
        </row>
        <row r="4308">
          <cell r="A4308">
            <v>216336</v>
          </cell>
          <cell r="B4308" t="str">
            <v>رغد عليان</v>
          </cell>
          <cell r="C4308" t="str">
            <v xml:space="preserve">يونس </v>
          </cell>
          <cell r="D4308" t="str">
            <v>امل</v>
          </cell>
          <cell r="E4308" t="str">
            <v>س1</v>
          </cell>
        </row>
        <row r="4309">
          <cell r="A4309">
            <v>216337</v>
          </cell>
          <cell r="B4309" t="str">
            <v>رغده الصفدي</v>
          </cell>
          <cell r="C4309" t="str">
            <v xml:space="preserve">نديم </v>
          </cell>
          <cell r="D4309" t="str">
            <v xml:space="preserve">زليخه </v>
          </cell>
          <cell r="E4309" t="str">
            <v>س1</v>
          </cell>
        </row>
        <row r="4310">
          <cell r="A4310">
            <v>216338</v>
          </cell>
          <cell r="B4310" t="str">
            <v>رفيف يوسف</v>
          </cell>
          <cell r="C4310" t="str">
            <v>صالح</v>
          </cell>
          <cell r="D4310" t="str">
            <v>وسام</v>
          </cell>
          <cell r="E4310" t="str">
            <v>س1</v>
          </cell>
        </row>
        <row r="4311">
          <cell r="A4311">
            <v>216339</v>
          </cell>
          <cell r="B4311" t="str">
            <v>رنا السماره</v>
          </cell>
          <cell r="C4311" t="str">
            <v>يونس</v>
          </cell>
          <cell r="D4311" t="str">
            <v>سعاد</v>
          </cell>
          <cell r="E4311" t="str">
            <v>س1</v>
          </cell>
        </row>
        <row r="4312">
          <cell r="A4312">
            <v>216340</v>
          </cell>
          <cell r="B4312" t="str">
            <v>رنا ناصر</v>
          </cell>
          <cell r="C4312" t="str">
            <v>سجيع</v>
          </cell>
          <cell r="D4312" t="str">
            <v>يازه</v>
          </cell>
          <cell r="E4312" t="str">
            <v>س1</v>
          </cell>
        </row>
        <row r="4313">
          <cell r="A4313">
            <v>216341</v>
          </cell>
          <cell r="B4313" t="str">
            <v>رنيم حمشو</v>
          </cell>
          <cell r="C4313" t="str">
            <v xml:space="preserve">كاسم </v>
          </cell>
          <cell r="D4313" t="str">
            <v xml:space="preserve">اميره </v>
          </cell>
          <cell r="E4313" t="str">
            <v>س1</v>
          </cell>
        </row>
        <row r="4314">
          <cell r="A4314">
            <v>216342</v>
          </cell>
          <cell r="B4314" t="str">
            <v>رنيم سليمان</v>
          </cell>
          <cell r="C4314" t="str">
            <v>حسن</v>
          </cell>
          <cell r="D4314" t="str">
            <v>مركزان</v>
          </cell>
          <cell r="E4314" t="str">
            <v>س1</v>
          </cell>
        </row>
        <row r="4315">
          <cell r="A4315">
            <v>216343</v>
          </cell>
          <cell r="B4315" t="str">
            <v>رهام العبدو</v>
          </cell>
          <cell r="C4315" t="str">
            <v>محمد عيد</v>
          </cell>
          <cell r="D4315" t="str">
            <v>امنه</v>
          </cell>
          <cell r="E4315" t="str">
            <v>س1</v>
          </cell>
        </row>
        <row r="4316">
          <cell r="A4316">
            <v>216344</v>
          </cell>
          <cell r="B4316" t="str">
            <v>رهام سلوم</v>
          </cell>
          <cell r="C4316" t="str">
            <v>محمد</v>
          </cell>
          <cell r="D4316" t="str">
            <v>نجاح</v>
          </cell>
          <cell r="E4316" t="str">
            <v>س1</v>
          </cell>
        </row>
        <row r="4317">
          <cell r="A4317">
            <v>216345</v>
          </cell>
          <cell r="B4317" t="str">
            <v>رهف الحفار</v>
          </cell>
          <cell r="C4317" t="str">
            <v xml:space="preserve">عدنان </v>
          </cell>
          <cell r="D4317" t="str">
            <v xml:space="preserve">ريمه </v>
          </cell>
          <cell r="E4317" t="str">
            <v>س1</v>
          </cell>
        </row>
        <row r="4318">
          <cell r="A4318">
            <v>216346</v>
          </cell>
          <cell r="B4318" t="str">
            <v>رهف الشحادات</v>
          </cell>
          <cell r="C4318" t="str">
            <v>طلال</v>
          </cell>
          <cell r="D4318" t="str">
            <v>هدى</v>
          </cell>
          <cell r="E4318" t="str">
            <v>س1</v>
          </cell>
        </row>
        <row r="4319">
          <cell r="A4319">
            <v>216347</v>
          </cell>
          <cell r="B4319" t="str">
            <v>رهف سقر</v>
          </cell>
          <cell r="C4319" t="str">
            <v xml:space="preserve">وجيه </v>
          </cell>
          <cell r="D4319" t="str">
            <v xml:space="preserve">رباح </v>
          </cell>
          <cell r="E4319" t="str">
            <v>س1</v>
          </cell>
        </row>
        <row r="4320">
          <cell r="A4320">
            <v>216348</v>
          </cell>
          <cell r="B4320" t="str">
            <v>رهف عثمان</v>
          </cell>
          <cell r="C4320" t="str">
            <v>محمد</v>
          </cell>
          <cell r="D4320" t="str">
            <v xml:space="preserve">جمانه </v>
          </cell>
          <cell r="E4320" t="str">
            <v>س1</v>
          </cell>
        </row>
        <row r="4321">
          <cell r="A4321">
            <v>216349</v>
          </cell>
          <cell r="B4321" t="str">
            <v>روان الطباع</v>
          </cell>
          <cell r="C4321" t="str">
            <v>ممدوح</v>
          </cell>
          <cell r="D4321" t="str">
            <v>جمانه</v>
          </cell>
          <cell r="E4321" t="str">
            <v>س1</v>
          </cell>
        </row>
        <row r="4322">
          <cell r="A4322">
            <v>216350</v>
          </cell>
          <cell r="B4322" t="str">
            <v>روليان شعبنو</v>
          </cell>
          <cell r="C4322" t="str">
            <v>علي</v>
          </cell>
          <cell r="D4322" t="str">
            <v>عزيزه</v>
          </cell>
          <cell r="E4322" t="str">
            <v>س1</v>
          </cell>
        </row>
        <row r="4323">
          <cell r="A4323">
            <v>216351</v>
          </cell>
          <cell r="B4323" t="str">
            <v>رؤى الافتريسي</v>
          </cell>
          <cell r="C4323" t="str">
            <v>عامر</v>
          </cell>
          <cell r="D4323" t="str">
            <v>ايمان</v>
          </cell>
          <cell r="E4323" t="str">
            <v>س1</v>
          </cell>
        </row>
        <row r="4324">
          <cell r="A4324">
            <v>216352</v>
          </cell>
          <cell r="B4324" t="str">
            <v>رياض القطه</v>
          </cell>
          <cell r="C4324" t="str">
            <v>محمد</v>
          </cell>
          <cell r="D4324" t="str">
            <v>ايمان</v>
          </cell>
          <cell r="E4324" t="str">
            <v>س1</v>
          </cell>
        </row>
        <row r="4325">
          <cell r="A4325">
            <v>216353</v>
          </cell>
          <cell r="B4325" t="str">
            <v>ريم المصطفى</v>
          </cell>
          <cell r="C4325" t="str">
            <v>ابراهيم</v>
          </cell>
          <cell r="D4325" t="str">
            <v>وضحه</v>
          </cell>
          <cell r="E4325" t="str">
            <v>س1</v>
          </cell>
        </row>
        <row r="4326">
          <cell r="A4326">
            <v>216354</v>
          </cell>
          <cell r="B4326" t="str">
            <v>ريم الورعه</v>
          </cell>
          <cell r="C4326" t="str">
            <v>حسن</v>
          </cell>
          <cell r="D4326" t="str">
            <v>هدى</v>
          </cell>
          <cell r="E4326" t="str">
            <v>س1</v>
          </cell>
        </row>
        <row r="4327">
          <cell r="A4327">
            <v>216355</v>
          </cell>
          <cell r="B4327" t="str">
            <v>ريم تلي</v>
          </cell>
          <cell r="C4327" t="str">
            <v>عدنان</v>
          </cell>
          <cell r="D4327" t="str">
            <v>فاطمه</v>
          </cell>
          <cell r="E4327" t="str">
            <v>س1</v>
          </cell>
        </row>
        <row r="4328">
          <cell r="A4328">
            <v>216356</v>
          </cell>
          <cell r="B4328" t="str">
            <v>ريم حسن</v>
          </cell>
          <cell r="C4328" t="str">
            <v xml:space="preserve">محي الدين </v>
          </cell>
          <cell r="D4328" t="str">
            <v>رجاء</v>
          </cell>
          <cell r="E4328" t="str">
            <v>س1</v>
          </cell>
        </row>
        <row r="4329">
          <cell r="A4329">
            <v>216357</v>
          </cell>
          <cell r="B4329" t="str">
            <v>ريما العيد</v>
          </cell>
          <cell r="C4329" t="str">
            <v xml:space="preserve">فرحان </v>
          </cell>
          <cell r="D4329" t="str">
            <v>نبيهه</v>
          </cell>
          <cell r="E4329" t="str">
            <v>س1</v>
          </cell>
        </row>
        <row r="4330">
          <cell r="A4330">
            <v>216358</v>
          </cell>
          <cell r="B4330" t="str">
            <v>زهراء الحلو</v>
          </cell>
          <cell r="C4330" t="str">
            <v>محمد منير</v>
          </cell>
          <cell r="D4330" t="str">
            <v>هالا</v>
          </cell>
          <cell r="E4330" t="str">
            <v>س1</v>
          </cell>
        </row>
        <row r="4331">
          <cell r="A4331">
            <v>216359</v>
          </cell>
          <cell r="B4331" t="str">
            <v>زين العابدين الحسيني</v>
          </cell>
          <cell r="C4331" t="str">
            <v>تميم</v>
          </cell>
          <cell r="D4331" t="str">
            <v>رامه</v>
          </cell>
          <cell r="E4331" t="str">
            <v>س1</v>
          </cell>
        </row>
        <row r="4332">
          <cell r="A4332">
            <v>216360</v>
          </cell>
          <cell r="B4332" t="str">
            <v>زين العابدين عباس</v>
          </cell>
          <cell r="C4332" t="str">
            <v>محمد</v>
          </cell>
          <cell r="D4332" t="str">
            <v>ليلى</v>
          </cell>
          <cell r="E4332" t="str">
            <v>س1</v>
          </cell>
        </row>
        <row r="4333">
          <cell r="A4333">
            <v>216361</v>
          </cell>
          <cell r="B4333" t="str">
            <v>زينب حسن</v>
          </cell>
          <cell r="C4333" t="str">
            <v>حبيب</v>
          </cell>
          <cell r="D4333" t="str">
            <v xml:space="preserve">جهينه </v>
          </cell>
          <cell r="E4333" t="str">
            <v>س1</v>
          </cell>
        </row>
        <row r="4334">
          <cell r="A4334">
            <v>216362</v>
          </cell>
          <cell r="B4334" t="str">
            <v>زينب حسون</v>
          </cell>
          <cell r="C4334" t="str">
            <v>حسن</v>
          </cell>
          <cell r="D4334" t="str">
            <v>مريم</v>
          </cell>
          <cell r="E4334" t="str">
            <v>س1</v>
          </cell>
        </row>
        <row r="4335">
          <cell r="A4335">
            <v>216363</v>
          </cell>
          <cell r="B4335" t="str">
            <v>زينب حمود</v>
          </cell>
          <cell r="C4335" t="str">
            <v>سليمان</v>
          </cell>
          <cell r="D4335" t="str">
            <v>نواظر</v>
          </cell>
          <cell r="E4335" t="str">
            <v>س1</v>
          </cell>
        </row>
        <row r="4336">
          <cell r="A4336">
            <v>216364</v>
          </cell>
          <cell r="B4336" t="str">
            <v>زينب خنسه</v>
          </cell>
          <cell r="C4336" t="str">
            <v xml:space="preserve">محمد </v>
          </cell>
          <cell r="D4336" t="str">
            <v xml:space="preserve">عدنيه </v>
          </cell>
          <cell r="E4336" t="str">
            <v>س1</v>
          </cell>
        </row>
        <row r="4337">
          <cell r="A4337">
            <v>216365</v>
          </cell>
          <cell r="B4337" t="str">
            <v>زينب درباج</v>
          </cell>
          <cell r="C4337" t="str">
            <v>اسد</v>
          </cell>
          <cell r="D4337" t="str">
            <v>هناء</v>
          </cell>
          <cell r="E4337" t="str">
            <v>س1</v>
          </cell>
        </row>
        <row r="4338">
          <cell r="A4338">
            <v>216366</v>
          </cell>
          <cell r="B4338" t="str">
            <v>زينب رسلان</v>
          </cell>
          <cell r="C4338" t="str">
            <v>وائل</v>
          </cell>
          <cell r="D4338" t="str">
            <v>لبنه</v>
          </cell>
          <cell r="E4338" t="str">
            <v>س1</v>
          </cell>
        </row>
        <row r="4339">
          <cell r="A4339">
            <v>216367</v>
          </cell>
          <cell r="B4339" t="str">
            <v>زينب محمد</v>
          </cell>
          <cell r="C4339" t="str">
            <v>محمد</v>
          </cell>
          <cell r="D4339" t="str">
            <v>فاطمه</v>
          </cell>
          <cell r="E4339" t="str">
            <v>س1</v>
          </cell>
        </row>
        <row r="4340">
          <cell r="A4340">
            <v>216368</v>
          </cell>
          <cell r="B4340" t="str">
            <v>زينب هدله</v>
          </cell>
          <cell r="C4340" t="str">
            <v>عادل</v>
          </cell>
          <cell r="D4340" t="str">
            <v>شوقيه</v>
          </cell>
          <cell r="E4340" t="str">
            <v>س1</v>
          </cell>
        </row>
        <row r="4341">
          <cell r="A4341">
            <v>216369</v>
          </cell>
          <cell r="B4341" t="str">
            <v>زينة البستاني</v>
          </cell>
          <cell r="C4341" t="str">
            <v>عبد الفتاح</v>
          </cell>
          <cell r="D4341" t="str">
            <v>وفاء</v>
          </cell>
          <cell r="E4341" t="str">
            <v>س1</v>
          </cell>
        </row>
        <row r="4342">
          <cell r="A4342">
            <v>216370</v>
          </cell>
          <cell r="B4342" t="str">
            <v>ساره الكنج</v>
          </cell>
          <cell r="C4342" t="str">
            <v>مخلص</v>
          </cell>
          <cell r="D4342" t="str">
            <v>نهيده</v>
          </cell>
          <cell r="E4342" t="str">
            <v>س1</v>
          </cell>
        </row>
        <row r="4343">
          <cell r="A4343">
            <v>216371</v>
          </cell>
          <cell r="B4343" t="str">
            <v>ساره النابلسي</v>
          </cell>
          <cell r="C4343" t="str">
            <v>نايف</v>
          </cell>
          <cell r="D4343" t="str">
            <v xml:space="preserve">حنان </v>
          </cell>
          <cell r="E4343" t="str">
            <v>س1</v>
          </cell>
        </row>
        <row r="4344">
          <cell r="A4344">
            <v>216372</v>
          </cell>
          <cell r="B4344" t="str">
            <v>ساره عبد القادر</v>
          </cell>
          <cell r="C4344" t="str">
            <v>عدنان</v>
          </cell>
          <cell r="D4344" t="str">
            <v>صفاء</v>
          </cell>
          <cell r="E4344" t="str">
            <v>س1</v>
          </cell>
        </row>
        <row r="4345">
          <cell r="A4345">
            <v>216373</v>
          </cell>
          <cell r="B4345" t="str">
            <v>ساره محمد</v>
          </cell>
          <cell r="C4345" t="str">
            <v>هيثم</v>
          </cell>
          <cell r="D4345" t="str">
            <v>ازدهار</v>
          </cell>
          <cell r="E4345" t="str">
            <v>س1</v>
          </cell>
        </row>
        <row r="4346">
          <cell r="A4346">
            <v>216374</v>
          </cell>
          <cell r="B4346" t="str">
            <v>سامر مطر</v>
          </cell>
          <cell r="C4346" t="str">
            <v>وليد</v>
          </cell>
          <cell r="D4346" t="str">
            <v>رجاء</v>
          </cell>
          <cell r="E4346" t="str">
            <v>س1</v>
          </cell>
        </row>
        <row r="4347">
          <cell r="A4347">
            <v>216375</v>
          </cell>
          <cell r="B4347" t="str">
            <v>ساندي اليوسف</v>
          </cell>
          <cell r="C4347" t="str">
            <v xml:space="preserve">محمد </v>
          </cell>
          <cell r="D4347" t="str">
            <v xml:space="preserve">امال </v>
          </cell>
          <cell r="E4347" t="str">
            <v>س1</v>
          </cell>
        </row>
        <row r="4348">
          <cell r="A4348">
            <v>216376</v>
          </cell>
          <cell r="B4348" t="str">
            <v>سدره الفيل</v>
          </cell>
          <cell r="C4348" t="str">
            <v>اياد</v>
          </cell>
          <cell r="D4348" t="str">
            <v>لينا</v>
          </cell>
          <cell r="E4348" t="str">
            <v>س1</v>
          </cell>
        </row>
        <row r="4349">
          <cell r="A4349">
            <v>216377</v>
          </cell>
          <cell r="B4349" t="str">
            <v>سدره خليل</v>
          </cell>
          <cell r="C4349" t="str">
            <v>احمد</v>
          </cell>
          <cell r="D4349" t="str">
            <v>لمياء</v>
          </cell>
          <cell r="E4349" t="str">
            <v>س1</v>
          </cell>
        </row>
        <row r="4350">
          <cell r="A4350">
            <v>216378</v>
          </cell>
          <cell r="B4350" t="str">
            <v>سعاد الصالح</v>
          </cell>
          <cell r="C4350" t="str">
            <v xml:space="preserve">وليد </v>
          </cell>
          <cell r="D4350" t="str">
            <v>فاطمة</v>
          </cell>
          <cell r="E4350" t="str">
            <v>س1</v>
          </cell>
        </row>
        <row r="4351">
          <cell r="A4351">
            <v>216379</v>
          </cell>
          <cell r="B4351" t="str">
            <v>سعاد الملحم</v>
          </cell>
          <cell r="C4351" t="str">
            <v>عبد الله</v>
          </cell>
          <cell r="D4351" t="str">
            <v>ساره</v>
          </cell>
          <cell r="E4351" t="str">
            <v>س1</v>
          </cell>
        </row>
        <row r="4352">
          <cell r="A4352">
            <v>216380</v>
          </cell>
          <cell r="B4352" t="str">
            <v>سعيد العلي</v>
          </cell>
          <cell r="C4352" t="str">
            <v xml:space="preserve">حسين </v>
          </cell>
          <cell r="D4352" t="str">
            <v>عوفه</v>
          </cell>
          <cell r="E4352" t="str">
            <v>س1</v>
          </cell>
        </row>
        <row r="4353">
          <cell r="A4353">
            <v>216381</v>
          </cell>
          <cell r="B4353" t="str">
            <v>سماح الحمادي</v>
          </cell>
          <cell r="C4353" t="str">
            <v>عصام</v>
          </cell>
          <cell r="D4353" t="str">
            <v>هزار</v>
          </cell>
          <cell r="E4353" t="str">
            <v>س1</v>
          </cell>
        </row>
        <row r="4354">
          <cell r="A4354">
            <v>216382</v>
          </cell>
          <cell r="B4354" t="str">
            <v>سماح الفلاح</v>
          </cell>
          <cell r="C4354" t="str">
            <v>عوض</v>
          </cell>
          <cell r="D4354" t="str">
            <v>عيده</v>
          </cell>
          <cell r="E4354" t="str">
            <v>س1</v>
          </cell>
        </row>
        <row r="4355">
          <cell r="A4355">
            <v>216383</v>
          </cell>
          <cell r="B4355" t="str">
            <v>سناء عدره</v>
          </cell>
          <cell r="C4355" t="str">
            <v xml:space="preserve">مالك </v>
          </cell>
          <cell r="D4355" t="str">
            <v xml:space="preserve">منيره </v>
          </cell>
          <cell r="E4355" t="str">
            <v>س1</v>
          </cell>
        </row>
        <row r="4356">
          <cell r="A4356">
            <v>216384</v>
          </cell>
          <cell r="B4356" t="str">
            <v>سهير القطيش</v>
          </cell>
          <cell r="C4356" t="str">
            <v>مراد</v>
          </cell>
          <cell r="D4356" t="str">
            <v>رداح</v>
          </cell>
          <cell r="E4356" t="str">
            <v>س1</v>
          </cell>
        </row>
        <row r="4357">
          <cell r="A4357">
            <v>216385</v>
          </cell>
          <cell r="B4357" t="str">
            <v>سوزان حمره</v>
          </cell>
          <cell r="C4357" t="str">
            <v>محسن</v>
          </cell>
          <cell r="D4357" t="str">
            <v>امل</v>
          </cell>
          <cell r="E4357" t="str">
            <v>س1</v>
          </cell>
        </row>
        <row r="4358">
          <cell r="A4358">
            <v>216386</v>
          </cell>
          <cell r="B4358" t="str">
            <v>سيف الدين عوض</v>
          </cell>
          <cell r="C4358" t="str">
            <v>محمد</v>
          </cell>
          <cell r="D4358" t="str">
            <v>عائشه</v>
          </cell>
          <cell r="E4358" t="str">
            <v>س1</v>
          </cell>
        </row>
        <row r="4359">
          <cell r="A4359">
            <v>216387</v>
          </cell>
          <cell r="B4359" t="str">
            <v>سيماز مصطفى</v>
          </cell>
          <cell r="C4359" t="str">
            <v xml:space="preserve">محمد </v>
          </cell>
          <cell r="D4359" t="str">
            <v>هيفاء</v>
          </cell>
          <cell r="E4359" t="str">
            <v>س1</v>
          </cell>
        </row>
        <row r="4360">
          <cell r="A4360">
            <v>216388</v>
          </cell>
          <cell r="B4360" t="str">
            <v>شروق شاهين</v>
          </cell>
          <cell r="C4360" t="str">
            <v xml:space="preserve">تيسير </v>
          </cell>
          <cell r="D4360" t="str">
            <v>علا</v>
          </cell>
          <cell r="E4360" t="str">
            <v>س1</v>
          </cell>
        </row>
        <row r="4361">
          <cell r="A4361">
            <v>216389</v>
          </cell>
          <cell r="B4361" t="str">
            <v>شهناز خطاب</v>
          </cell>
          <cell r="C4361" t="str">
            <v>علي</v>
          </cell>
          <cell r="D4361" t="str">
            <v>نور الهدى</v>
          </cell>
          <cell r="E4361" t="str">
            <v>س1</v>
          </cell>
        </row>
        <row r="4362">
          <cell r="A4362">
            <v>216390</v>
          </cell>
          <cell r="B4362" t="str">
            <v>شيركو شيخ بوزان</v>
          </cell>
          <cell r="C4362" t="str">
            <v>مصطفى</v>
          </cell>
          <cell r="D4362" t="str">
            <v>أسما</v>
          </cell>
          <cell r="E4362" t="str">
            <v>س1</v>
          </cell>
        </row>
        <row r="4363">
          <cell r="A4363">
            <v>216391</v>
          </cell>
          <cell r="B4363" t="str">
            <v>شيرين تمر</v>
          </cell>
          <cell r="C4363" t="str">
            <v xml:space="preserve">محمد </v>
          </cell>
          <cell r="D4363" t="str">
            <v>عريفه</v>
          </cell>
          <cell r="E4363" t="str">
            <v>س1</v>
          </cell>
        </row>
        <row r="4364">
          <cell r="A4364">
            <v>216392</v>
          </cell>
          <cell r="B4364" t="str">
            <v>شيرين علي</v>
          </cell>
          <cell r="C4364" t="str">
            <v>رمضان</v>
          </cell>
          <cell r="D4364" t="str">
            <v>ضحيه</v>
          </cell>
          <cell r="E4364" t="str">
            <v>س1</v>
          </cell>
        </row>
        <row r="4365">
          <cell r="A4365">
            <v>216393</v>
          </cell>
          <cell r="B4365" t="str">
            <v>صفاء الحمصي الرفاعي</v>
          </cell>
          <cell r="C4365" t="str">
            <v>محمد عدنان</v>
          </cell>
          <cell r="D4365" t="str">
            <v>نعيمه</v>
          </cell>
          <cell r="E4365" t="str">
            <v>س1</v>
          </cell>
        </row>
        <row r="4366">
          <cell r="A4366">
            <v>216394</v>
          </cell>
          <cell r="B4366" t="str">
            <v>صفاء الشريف</v>
          </cell>
          <cell r="C4366" t="str">
            <v xml:space="preserve">محمد </v>
          </cell>
          <cell r="D4366" t="str">
            <v xml:space="preserve">فاطمه </v>
          </cell>
          <cell r="E4366" t="str">
            <v>س1</v>
          </cell>
        </row>
        <row r="4367">
          <cell r="A4367">
            <v>216395</v>
          </cell>
          <cell r="B4367" t="str">
            <v>صفاء محمود</v>
          </cell>
          <cell r="C4367" t="str">
            <v>محمد</v>
          </cell>
          <cell r="D4367" t="str">
            <v>حمدة</v>
          </cell>
          <cell r="E4367" t="str">
            <v>س1</v>
          </cell>
        </row>
        <row r="4368">
          <cell r="A4368">
            <v>216396</v>
          </cell>
          <cell r="B4368" t="str">
            <v>ضحى محمود</v>
          </cell>
          <cell r="C4368" t="str">
            <v>هيثم</v>
          </cell>
          <cell r="D4368" t="str">
            <v>سميره</v>
          </cell>
          <cell r="E4368" t="str">
            <v>س1</v>
          </cell>
        </row>
        <row r="4369">
          <cell r="A4369">
            <v>216397</v>
          </cell>
          <cell r="B4369" t="str">
            <v>ضياء حبيب</v>
          </cell>
          <cell r="C4369" t="str">
            <v xml:space="preserve">نعيم </v>
          </cell>
          <cell r="D4369" t="str">
            <v>ناهده</v>
          </cell>
          <cell r="E4369" t="str">
            <v>س1</v>
          </cell>
        </row>
        <row r="4370">
          <cell r="A4370">
            <v>216398</v>
          </cell>
          <cell r="B4370" t="str">
            <v>طارق الحلوه</v>
          </cell>
          <cell r="C4370" t="str">
            <v xml:space="preserve">غسان </v>
          </cell>
          <cell r="D4370" t="str">
            <v>هالا</v>
          </cell>
          <cell r="E4370" t="str">
            <v>س1</v>
          </cell>
        </row>
        <row r="4371">
          <cell r="A4371">
            <v>216399</v>
          </cell>
          <cell r="B4371" t="str">
            <v>طارق السقا</v>
          </cell>
          <cell r="C4371" t="str">
            <v>غسان</v>
          </cell>
          <cell r="D4371" t="str">
            <v>فاتن</v>
          </cell>
          <cell r="E4371" t="str">
            <v>س1</v>
          </cell>
        </row>
        <row r="4372">
          <cell r="A4372">
            <v>216400</v>
          </cell>
          <cell r="B4372" t="str">
            <v>طيف طوبر</v>
          </cell>
          <cell r="C4372" t="str">
            <v>حمدان</v>
          </cell>
          <cell r="D4372" t="str">
            <v>سعيده</v>
          </cell>
          <cell r="E4372" t="str">
            <v>س1</v>
          </cell>
        </row>
        <row r="4373">
          <cell r="A4373">
            <v>216401</v>
          </cell>
          <cell r="B4373" t="str">
            <v>عاصم الحبيس</v>
          </cell>
          <cell r="C4373" t="str">
            <v xml:space="preserve">سعد الدين </v>
          </cell>
          <cell r="D4373" t="str">
            <v>عائشة</v>
          </cell>
          <cell r="E4373" t="str">
            <v>س1</v>
          </cell>
        </row>
        <row r="4374">
          <cell r="A4374">
            <v>216402</v>
          </cell>
          <cell r="B4374" t="str">
            <v>عامر شاويش</v>
          </cell>
          <cell r="C4374" t="str">
            <v xml:space="preserve">محمد </v>
          </cell>
          <cell r="D4374" t="str">
            <v>سوسن</v>
          </cell>
          <cell r="E4374" t="str">
            <v>س1</v>
          </cell>
        </row>
        <row r="4375">
          <cell r="A4375">
            <v>216403</v>
          </cell>
          <cell r="B4375" t="str">
            <v>عبد الرحمن فالح</v>
          </cell>
          <cell r="C4375" t="str">
            <v>محمد جهاد</v>
          </cell>
          <cell r="D4375" t="str">
            <v>لينا</v>
          </cell>
          <cell r="E4375" t="str">
            <v>س1</v>
          </cell>
        </row>
        <row r="4376">
          <cell r="A4376">
            <v>216404</v>
          </cell>
          <cell r="B4376" t="str">
            <v>عبد الغفور العر</v>
          </cell>
          <cell r="C4376" t="str">
            <v xml:space="preserve">هيثم </v>
          </cell>
          <cell r="D4376" t="str">
            <v>خديجة</v>
          </cell>
          <cell r="E4376" t="str">
            <v>س1</v>
          </cell>
        </row>
        <row r="4377">
          <cell r="A4377">
            <v>216405</v>
          </cell>
          <cell r="B4377" t="str">
            <v>عبد الغني الباشا</v>
          </cell>
          <cell r="C4377" t="str">
            <v xml:space="preserve">حسين </v>
          </cell>
          <cell r="D4377" t="str">
            <v xml:space="preserve">ابتسام </v>
          </cell>
          <cell r="E4377" t="str">
            <v>س1</v>
          </cell>
        </row>
        <row r="4378">
          <cell r="A4378">
            <v>216406</v>
          </cell>
          <cell r="B4378" t="str">
            <v>عبد القادر طياره</v>
          </cell>
          <cell r="C4378" t="str">
            <v xml:space="preserve">عماد الدين </v>
          </cell>
          <cell r="D4378" t="str">
            <v>عبير</v>
          </cell>
          <cell r="E4378" t="str">
            <v>س1</v>
          </cell>
        </row>
        <row r="4379">
          <cell r="A4379">
            <v>216407</v>
          </cell>
          <cell r="B4379" t="str">
            <v>عبد الله الحسيناوي</v>
          </cell>
          <cell r="C4379" t="str">
            <v xml:space="preserve">بسام </v>
          </cell>
          <cell r="D4379" t="str">
            <v xml:space="preserve">ميسون </v>
          </cell>
          <cell r="E4379" t="str">
            <v>س1</v>
          </cell>
        </row>
        <row r="4380">
          <cell r="A4380">
            <v>216408</v>
          </cell>
          <cell r="B4380" t="str">
            <v>عبد الناصر عثمان</v>
          </cell>
          <cell r="C4380" t="str">
            <v>اسماعيل</v>
          </cell>
          <cell r="D4380" t="str">
            <v xml:space="preserve">نادره </v>
          </cell>
          <cell r="E4380" t="str">
            <v>س1</v>
          </cell>
        </row>
        <row r="4381">
          <cell r="A4381">
            <v>216409</v>
          </cell>
          <cell r="B4381" t="str">
            <v>عبير عمران</v>
          </cell>
          <cell r="C4381" t="str">
            <v>محمود</v>
          </cell>
          <cell r="D4381" t="str">
            <v xml:space="preserve">غصون </v>
          </cell>
          <cell r="E4381" t="str">
            <v>س1</v>
          </cell>
        </row>
        <row r="4382">
          <cell r="A4382">
            <v>216410</v>
          </cell>
          <cell r="B4382" t="str">
            <v>عدي السلامي</v>
          </cell>
          <cell r="C4382" t="str">
            <v>لؤي</v>
          </cell>
          <cell r="D4382" t="str">
            <v>رولا</v>
          </cell>
          <cell r="E4382" t="str">
            <v>س1</v>
          </cell>
        </row>
        <row r="4383">
          <cell r="A4383">
            <v>216411</v>
          </cell>
          <cell r="B4383" t="str">
            <v>عفاف الصوص</v>
          </cell>
          <cell r="C4383" t="str">
            <v>يوسف</v>
          </cell>
          <cell r="D4383" t="str">
            <v>جميله</v>
          </cell>
          <cell r="E4383" t="str">
            <v>س1</v>
          </cell>
        </row>
        <row r="4384">
          <cell r="A4384">
            <v>216412</v>
          </cell>
          <cell r="B4384" t="str">
            <v>علا حمود</v>
          </cell>
          <cell r="C4384" t="str">
            <v>علي</v>
          </cell>
          <cell r="D4384" t="str">
            <v>نهاد</v>
          </cell>
          <cell r="E4384" t="str">
            <v>س1</v>
          </cell>
        </row>
        <row r="4385">
          <cell r="A4385">
            <v>216413</v>
          </cell>
          <cell r="B4385" t="str">
            <v>علاء الجزار</v>
          </cell>
          <cell r="C4385" t="str">
            <v>سمير</v>
          </cell>
          <cell r="D4385" t="str">
            <v>زهره</v>
          </cell>
          <cell r="E4385" t="str">
            <v>س1</v>
          </cell>
        </row>
        <row r="4386">
          <cell r="A4386">
            <v>216414</v>
          </cell>
          <cell r="B4386" t="str">
            <v>علي ابراهيم</v>
          </cell>
          <cell r="C4386" t="str">
            <v>بسام</v>
          </cell>
          <cell r="D4386" t="str">
            <v>ابتسام</v>
          </cell>
          <cell r="E4386" t="str">
            <v>س1</v>
          </cell>
        </row>
        <row r="4387">
          <cell r="A4387">
            <v>216415</v>
          </cell>
          <cell r="B4387" t="str">
            <v>علي الجباوي</v>
          </cell>
          <cell r="C4387" t="str">
            <v xml:space="preserve">صلاح </v>
          </cell>
          <cell r="D4387" t="str">
            <v>نهاد</v>
          </cell>
          <cell r="E4387" t="str">
            <v>س1</v>
          </cell>
        </row>
        <row r="4388">
          <cell r="A4388">
            <v>216416</v>
          </cell>
          <cell r="B4388" t="str">
            <v>علي الصيداوي</v>
          </cell>
          <cell r="C4388" t="str">
            <v>محمد جواد</v>
          </cell>
          <cell r="D4388" t="str">
            <v>ريما</v>
          </cell>
          <cell r="E4388" t="str">
            <v>س1</v>
          </cell>
        </row>
        <row r="4389">
          <cell r="A4389">
            <v>216417</v>
          </cell>
          <cell r="B4389" t="str">
            <v>علي حمزه الامام</v>
          </cell>
          <cell r="C4389" t="str">
            <v>محمود</v>
          </cell>
          <cell r="D4389" t="str">
            <v>عائشه</v>
          </cell>
          <cell r="E4389" t="str">
            <v>س1</v>
          </cell>
        </row>
        <row r="4390">
          <cell r="A4390">
            <v>216418</v>
          </cell>
          <cell r="B4390" t="str">
            <v>علي شحود</v>
          </cell>
          <cell r="C4390" t="str">
            <v>محمد</v>
          </cell>
          <cell r="D4390" t="str">
            <v xml:space="preserve">امنه </v>
          </cell>
          <cell r="E4390" t="str">
            <v>س1</v>
          </cell>
        </row>
        <row r="4391">
          <cell r="A4391">
            <v>216419</v>
          </cell>
          <cell r="B4391" t="str">
            <v>علي علي</v>
          </cell>
          <cell r="C4391" t="str">
            <v xml:space="preserve">اكرم </v>
          </cell>
          <cell r="D4391" t="str">
            <v xml:space="preserve">رانيا </v>
          </cell>
          <cell r="E4391" t="str">
            <v>س1</v>
          </cell>
        </row>
        <row r="4392">
          <cell r="A4392">
            <v>216420</v>
          </cell>
          <cell r="B4392" t="str">
            <v>علي محفوظ</v>
          </cell>
          <cell r="C4392" t="str">
            <v>اديب</v>
          </cell>
          <cell r="D4392" t="str">
            <v xml:space="preserve">عائده </v>
          </cell>
          <cell r="E4392" t="str">
            <v>س1</v>
          </cell>
        </row>
        <row r="4393">
          <cell r="A4393">
            <v>216421</v>
          </cell>
          <cell r="B4393" t="str">
            <v>عمار البصيري</v>
          </cell>
          <cell r="C4393" t="str">
            <v>ياسر</v>
          </cell>
          <cell r="D4393" t="str">
            <v>سماهر</v>
          </cell>
          <cell r="E4393" t="str">
            <v>س1</v>
          </cell>
        </row>
        <row r="4394">
          <cell r="A4394">
            <v>216422</v>
          </cell>
          <cell r="B4394" t="str">
            <v>عمار شحاده</v>
          </cell>
          <cell r="C4394" t="str">
            <v>جهاد</v>
          </cell>
          <cell r="D4394" t="str">
            <v>راضيه</v>
          </cell>
          <cell r="E4394" t="str">
            <v>س1</v>
          </cell>
        </row>
        <row r="4395">
          <cell r="A4395">
            <v>216423</v>
          </cell>
          <cell r="B4395" t="str">
            <v>عمر الشايب</v>
          </cell>
          <cell r="C4395" t="str">
            <v>مامون</v>
          </cell>
          <cell r="D4395" t="str">
            <v>صباح</v>
          </cell>
          <cell r="E4395" t="str">
            <v>س1</v>
          </cell>
        </row>
        <row r="4396">
          <cell r="A4396">
            <v>216424</v>
          </cell>
          <cell r="B4396" t="str">
            <v>غدير ابراهيم</v>
          </cell>
          <cell r="C4396" t="str">
            <v>محمد</v>
          </cell>
          <cell r="D4396" t="str">
            <v>رولا</v>
          </cell>
          <cell r="E4396" t="str">
            <v>س1</v>
          </cell>
        </row>
        <row r="4397">
          <cell r="A4397">
            <v>216425</v>
          </cell>
          <cell r="B4397" t="str">
            <v>غرام قلفوني</v>
          </cell>
          <cell r="C4397" t="str">
            <v>سائر</v>
          </cell>
          <cell r="D4397" t="str">
            <v>ريما</v>
          </cell>
          <cell r="E4397" t="str">
            <v>س1</v>
          </cell>
        </row>
        <row r="4398">
          <cell r="A4398">
            <v>216426</v>
          </cell>
          <cell r="B4398" t="str">
            <v>غزل الجرعتلي</v>
          </cell>
          <cell r="C4398" t="str">
            <v xml:space="preserve">عالي دثار </v>
          </cell>
          <cell r="D4398" t="str">
            <v xml:space="preserve">زكريات </v>
          </cell>
          <cell r="E4398" t="str">
            <v>س1</v>
          </cell>
        </row>
        <row r="4399">
          <cell r="A4399">
            <v>216427</v>
          </cell>
          <cell r="B4399" t="str">
            <v>غفران اسماعيل</v>
          </cell>
          <cell r="C4399" t="str">
            <v>مروان</v>
          </cell>
          <cell r="D4399" t="str">
            <v>ختام</v>
          </cell>
          <cell r="E4399" t="str">
            <v>س1</v>
          </cell>
        </row>
        <row r="4400">
          <cell r="A4400">
            <v>216428</v>
          </cell>
          <cell r="B4400" t="str">
            <v>غفران اللحام</v>
          </cell>
          <cell r="C4400" t="str">
            <v>بشار</v>
          </cell>
          <cell r="D4400" t="str">
            <v>فاطمه</v>
          </cell>
          <cell r="E4400" t="str">
            <v>س1</v>
          </cell>
        </row>
        <row r="4401">
          <cell r="A4401">
            <v>216429</v>
          </cell>
          <cell r="B4401" t="str">
            <v>غفران مراد</v>
          </cell>
          <cell r="C4401" t="str">
            <v>محمد</v>
          </cell>
          <cell r="D4401" t="str">
            <v>فاطمه</v>
          </cell>
          <cell r="E4401" t="str">
            <v>س1</v>
          </cell>
        </row>
        <row r="4402">
          <cell r="A4402">
            <v>216430</v>
          </cell>
          <cell r="B4402" t="str">
            <v>غيداء الصفدي</v>
          </cell>
          <cell r="C4402" t="str">
            <v xml:space="preserve">رسلان </v>
          </cell>
          <cell r="D4402" t="str">
            <v>هيام</v>
          </cell>
          <cell r="E4402" t="str">
            <v>س1</v>
          </cell>
        </row>
        <row r="4403">
          <cell r="A4403">
            <v>216431</v>
          </cell>
          <cell r="B4403" t="str">
            <v>غيداء صالح</v>
          </cell>
          <cell r="C4403" t="str">
            <v>رضا</v>
          </cell>
          <cell r="D4403" t="str">
            <v>خالده</v>
          </cell>
          <cell r="E4403" t="str">
            <v>س1</v>
          </cell>
        </row>
        <row r="4404">
          <cell r="A4404">
            <v>216432</v>
          </cell>
          <cell r="B4404" t="str">
            <v>فاتن علي</v>
          </cell>
          <cell r="C4404" t="str">
            <v>حبيب</v>
          </cell>
          <cell r="D4404" t="str">
            <v xml:space="preserve">حياة </v>
          </cell>
          <cell r="E4404" t="str">
            <v>س1</v>
          </cell>
        </row>
        <row r="4405">
          <cell r="A4405">
            <v>216433</v>
          </cell>
          <cell r="B4405" t="str">
            <v>فاطمة حاج خليل</v>
          </cell>
          <cell r="C4405" t="str">
            <v>أحمد</v>
          </cell>
          <cell r="D4405" t="str">
            <v>حياة</v>
          </cell>
          <cell r="E4405" t="str">
            <v>س1</v>
          </cell>
        </row>
        <row r="4406">
          <cell r="A4406">
            <v>216434</v>
          </cell>
          <cell r="B4406" t="str">
            <v>فاطمه سنوبر</v>
          </cell>
          <cell r="C4406" t="str">
            <v>محمد حسن</v>
          </cell>
          <cell r="D4406" t="str">
            <v>نهال</v>
          </cell>
          <cell r="E4406" t="str">
            <v>س1</v>
          </cell>
        </row>
        <row r="4407">
          <cell r="A4407">
            <v>216435</v>
          </cell>
          <cell r="B4407" t="str">
            <v>فرح علشه</v>
          </cell>
          <cell r="C4407" t="str">
            <v>رائد</v>
          </cell>
          <cell r="D4407" t="str">
            <v>يسره</v>
          </cell>
          <cell r="E4407" t="str">
            <v>س1</v>
          </cell>
        </row>
        <row r="4408">
          <cell r="A4408">
            <v>216436</v>
          </cell>
          <cell r="B4408" t="str">
            <v>فرح عوض</v>
          </cell>
          <cell r="C4408" t="str">
            <v xml:space="preserve">محمد نبيل </v>
          </cell>
          <cell r="D4408" t="str">
            <v xml:space="preserve">نواره </v>
          </cell>
          <cell r="E4408" t="str">
            <v>س1</v>
          </cell>
        </row>
        <row r="4409">
          <cell r="A4409">
            <v>216437</v>
          </cell>
          <cell r="B4409" t="str">
            <v>فرح ناعسه</v>
          </cell>
          <cell r="C4409" t="str">
            <v xml:space="preserve">عبد الرحمن </v>
          </cell>
          <cell r="D4409" t="str">
            <v xml:space="preserve">سلمى </v>
          </cell>
          <cell r="E4409" t="str">
            <v>س1</v>
          </cell>
        </row>
        <row r="4410">
          <cell r="A4410">
            <v>216438</v>
          </cell>
          <cell r="B4410" t="str">
            <v>فضه العثمان</v>
          </cell>
          <cell r="C4410" t="str">
            <v xml:space="preserve">فيصل </v>
          </cell>
          <cell r="D4410" t="str">
            <v>امنه</v>
          </cell>
          <cell r="E4410" t="str">
            <v>س1</v>
          </cell>
        </row>
        <row r="4411">
          <cell r="A4411">
            <v>216439</v>
          </cell>
          <cell r="B4411" t="str">
            <v>فهد سليمان</v>
          </cell>
          <cell r="C4411" t="str">
            <v>يوسف</v>
          </cell>
          <cell r="D4411" t="str">
            <v>أماليا</v>
          </cell>
          <cell r="E4411" t="str">
            <v>س1</v>
          </cell>
        </row>
        <row r="4412">
          <cell r="A4412">
            <v>216440</v>
          </cell>
          <cell r="B4412" t="str">
            <v>فيروز عبيدي</v>
          </cell>
          <cell r="C4412" t="str">
            <v>محمود</v>
          </cell>
          <cell r="D4412" t="str">
            <v>زينب</v>
          </cell>
          <cell r="E4412" t="str">
            <v>س1</v>
          </cell>
        </row>
        <row r="4413">
          <cell r="A4413">
            <v>216441</v>
          </cell>
          <cell r="B4413" t="str">
            <v>قتيبه ابو شديد</v>
          </cell>
          <cell r="C4413" t="str">
            <v>رفيق</v>
          </cell>
          <cell r="D4413" t="str">
            <v>اميه</v>
          </cell>
          <cell r="E4413" t="str">
            <v>س1</v>
          </cell>
        </row>
        <row r="4414">
          <cell r="A4414">
            <v>216442</v>
          </cell>
          <cell r="B4414" t="str">
            <v>قتيبه الغوطاني</v>
          </cell>
          <cell r="C4414" t="str">
            <v xml:space="preserve">جهاد </v>
          </cell>
          <cell r="D4414" t="str">
            <v>وداد</v>
          </cell>
          <cell r="E4414" t="str">
            <v>س1</v>
          </cell>
        </row>
        <row r="4415">
          <cell r="A4415">
            <v>216443</v>
          </cell>
          <cell r="B4415" t="str">
            <v>قمر الليالي قليح</v>
          </cell>
          <cell r="C4415" t="str">
            <v xml:space="preserve">حسين </v>
          </cell>
          <cell r="D4415" t="str">
            <v>نسب</v>
          </cell>
          <cell r="E4415" t="str">
            <v>س1</v>
          </cell>
        </row>
        <row r="4416">
          <cell r="A4416">
            <v>216444</v>
          </cell>
          <cell r="B4416" t="str">
            <v>قمر بكر</v>
          </cell>
          <cell r="C4416" t="str">
            <v>محمد</v>
          </cell>
          <cell r="D4416" t="str">
            <v>فاطمة</v>
          </cell>
          <cell r="E4416" t="str">
            <v>س1</v>
          </cell>
        </row>
        <row r="4417">
          <cell r="A4417">
            <v>216445</v>
          </cell>
          <cell r="B4417" t="str">
            <v>قمر طالو</v>
          </cell>
          <cell r="C4417" t="str">
            <v>احمد</v>
          </cell>
          <cell r="D4417" t="str">
            <v>عبير</v>
          </cell>
          <cell r="E4417" t="str">
            <v>س1</v>
          </cell>
        </row>
        <row r="4418">
          <cell r="A4418">
            <v>216446</v>
          </cell>
          <cell r="B4418" t="str">
            <v>كاترين نجمه</v>
          </cell>
          <cell r="C4418" t="str">
            <v>باسل</v>
          </cell>
          <cell r="D4418" t="str">
            <v>عزيزه</v>
          </cell>
          <cell r="E4418" t="str">
            <v>س1</v>
          </cell>
        </row>
        <row r="4419">
          <cell r="A4419">
            <v>216447</v>
          </cell>
          <cell r="B4419" t="str">
            <v>كرم الصفدي</v>
          </cell>
          <cell r="C4419" t="str">
            <v>فارس</v>
          </cell>
          <cell r="D4419" t="str">
            <v>مفيده</v>
          </cell>
          <cell r="E4419" t="str">
            <v>س1</v>
          </cell>
        </row>
        <row r="4420">
          <cell r="A4420">
            <v>216448</v>
          </cell>
          <cell r="B4420" t="str">
            <v>كرم سليمان</v>
          </cell>
          <cell r="C4420" t="str">
            <v>كمال</v>
          </cell>
          <cell r="D4420" t="str">
            <v>سميره</v>
          </cell>
          <cell r="E4420" t="str">
            <v>س1</v>
          </cell>
        </row>
        <row r="4421">
          <cell r="A4421">
            <v>216449</v>
          </cell>
          <cell r="B4421" t="str">
            <v>كمال الصافتلي</v>
          </cell>
          <cell r="C4421" t="str">
            <v xml:space="preserve">عدنان </v>
          </cell>
          <cell r="D4421" t="str">
            <v xml:space="preserve">نهاد </v>
          </cell>
          <cell r="E4421" t="str">
            <v>س1</v>
          </cell>
        </row>
        <row r="4422">
          <cell r="A4422">
            <v>216450</v>
          </cell>
          <cell r="B4422" t="str">
            <v>كمال عبد الله</v>
          </cell>
          <cell r="C4422" t="str">
            <v>محمد</v>
          </cell>
          <cell r="D4422" t="str">
            <v>امل</v>
          </cell>
          <cell r="E4422" t="str">
            <v>س1</v>
          </cell>
        </row>
        <row r="4423">
          <cell r="A4423">
            <v>216451</v>
          </cell>
          <cell r="B4423" t="str">
            <v>لافا اسماعيل</v>
          </cell>
          <cell r="C4423" t="str">
            <v>جمال</v>
          </cell>
          <cell r="D4423" t="str">
            <v>زليخه</v>
          </cell>
          <cell r="E4423" t="str">
            <v>س1</v>
          </cell>
        </row>
        <row r="4424">
          <cell r="A4424">
            <v>216452</v>
          </cell>
          <cell r="B4424" t="str">
            <v>لاميتا علي</v>
          </cell>
          <cell r="C4424" t="str">
            <v>هيثم</v>
          </cell>
          <cell r="D4424" t="str">
            <v>مريم</v>
          </cell>
          <cell r="E4424" t="str">
            <v>س1</v>
          </cell>
        </row>
        <row r="4425">
          <cell r="A4425">
            <v>216453</v>
          </cell>
          <cell r="B4425" t="str">
            <v>لانا دكاك</v>
          </cell>
          <cell r="C4425" t="str">
            <v xml:space="preserve">محمد سامر </v>
          </cell>
          <cell r="D4425" t="str">
            <v xml:space="preserve">سوزان </v>
          </cell>
          <cell r="E4425" t="str">
            <v>س1</v>
          </cell>
        </row>
        <row r="4426">
          <cell r="A4426">
            <v>216454</v>
          </cell>
          <cell r="B4426" t="str">
            <v>لبنى الطواح</v>
          </cell>
          <cell r="C4426" t="str">
            <v>احمد</v>
          </cell>
          <cell r="D4426" t="str">
            <v>اميره</v>
          </cell>
          <cell r="E4426" t="str">
            <v>س1</v>
          </cell>
        </row>
        <row r="4427">
          <cell r="A4427">
            <v>216455</v>
          </cell>
          <cell r="B4427" t="str">
            <v>لبنى رسلان</v>
          </cell>
          <cell r="C4427" t="str">
            <v>مصطفى</v>
          </cell>
          <cell r="D4427" t="str">
            <v>عليه</v>
          </cell>
          <cell r="E4427" t="str">
            <v>س1</v>
          </cell>
        </row>
        <row r="4428">
          <cell r="A4428">
            <v>216456</v>
          </cell>
          <cell r="B4428" t="str">
            <v>لجين النمط</v>
          </cell>
          <cell r="C4428" t="str">
            <v>سميح</v>
          </cell>
          <cell r="D4428" t="str">
            <v>اميرة</v>
          </cell>
          <cell r="E4428" t="str">
            <v>س1</v>
          </cell>
        </row>
        <row r="4429">
          <cell r="A4429">
            <v>216457</v>
          </cell>
          <cell r="B4429" t="str">
            <v>لجين صقر</v>
          </cell>
          <cell r="C4429" t="str">
            <v>فيصل</v>
          </cell>
          <cell r="D4429" t="str">
            <v>غادة</v>
          </cell>
          <cell r="E4429" t="str">
            <v>س1</v>
          </cell>
        </row>
        <row r="4430">
          <cell r="A4430">
            <v>216458</v>
          </cell>
          <cell r="B4430" t="str">
            <v>لمى الداود</v>
          </cell>
          <cell r="C4430" t="str">
            <v>فايز</v>
          </cell>
          <cell r="D4430" t="str">
            <v>نظيره</v>
          </cell>
          <cell r="E4430" t="str">
            <v>س1</v>
          </cell>
        </row>
        <row r="4431">
          <cell r="A4431">
            <v>216459</v>
          </cell>
          <cell r="B4431" t="str">
            <v>لوتس منيف</v>
          </cell>
          <cell r="C4431" t="str">
            <v xml:space="preserve">صالح </v>
          </cell>
          <cell r="D4431" t="str">
            <v xml:space="preserve">هاجر </v>
          </cell>
          <cell r="E4431" t="str">
            <v>س1</v>
          </cell>
        </row>
        <row r="4432">
          <cell r="A4432">
            <v>216460</v>
          </cell>
          <cell r="B4432" t="str">
            <v>لورين كجو</v>
          </cell>
          <cell r="C4432" t="str">
            <v>احمد</v>
          </cell>
          <cell r="D4432" t="str">
            <v>رانيه</v>
          </cell>
          <cell r="E4432" t="str">
            <v>س1</v>
          </cell>
        </row>
        <row r="4433">
          <cell r="A4433">
            <v>216461</v>
          </cell>
          <cell r="B4433" t="str">
            <v>لؤي شاهين</v>
          </cell>
          <cell r="C4433" t="str">
            <v>عثمان</v>
          </cell>
          <cell r="D4433" t="str">
            <v>لينا</v>
          </cell>
          <cell r="E4433" t="str">
            <v>س1</v>
          </cell>
        </row>
        <row r="4434">
          <cell r="A4434">
            <v>216462</v>
          </cell>
          <cell r="B4434" t="str">
            <v>ليال رجيسي</v>
          </cell>
          <cell r="C4434" t="str">
            <v xml:space="preserve">فؤاد </v>
          </cell>
          <cell r="D4434" t="str">
            <v xml:space="preserve">فيروز </v>
          </cell>
          <cell r="E4434" t="str">
            <v>س1</v>
          </cell>
        </row>
        <row r="4435">
          <cell r="A4435">
            <v>216463</v>
          </cell>
          <cell r="B4435" t="str">
            <v>ليالي الابراهيم العكله</v>
          </cell>
          <cell r="C4435" t="str">
            <v>صبحي</v>
          </cell>
          <cell r="D4435" t="str">
            <v>انعام</v>
          </cell>
          <cell r="E4435" t="str">
            <v>س1</v>
          </cell>
        </row>
        <row r="4436">
          <cell r="A4436">
            <v>216464</v>
          </cell>
          <cell r="B4436" t="str">
            <v>ليلى حمزه</v>
          </cell>
          <cell r="C4436" t="str">
            <v>اياد</v>
          </cell>
          <cell r="D4436" t="str">
            <v>هاله</v>
          </cell>
          <cell r="E4436" t="str">
            <v>س1</v>
          </cell>
        </row>
        <row r="4437">
          <cell r="A4437">
            <v>216465</v>
          </cell>
          <cell r="B4437" t="str">
            <v>ليليان حسن</v>
          </cell>
          <cell r="C4437" t="str">
            <v>محمد</v>
          </cell>
          <cell r="D4437" t="str">
            <v>فيحاء</v>
          </cell>
          <cell r="E4437" t="str">
            <v>س1</v>
          </cell>
        </row>
        <row r="4438">
          <cell r="A4438">
            <v>216466</v>
          </cell>
          <cell r="B4438" t="str">
            <v>ليليان حمد</v>
          </cell>
          <cell r="C4438" t="str">
            <v>بدر</v>
          </cell>
          <cell r="D4438" t="str">
            <v>مريم</v>
          </cell>
          <cell r="E4438" t="str">
            <v>س1</v>
          </cell>
        </row>
        <row r="4439">
          <cell r="A4439">
            <v>216467</v>
          </cell>
          <cell r="B4439" t="str">
            <v>لين الابيض</v>
          </cell>
          <cell r="C4439" t="str">
            <v xml:space="preserve">سليمان </v>
          </cell>
          <cell r="D4439" t="str">
            <v>روعه</v>
          </cell>
          <cell r="E4439" t="str">
            <v>س1</v>
          </cell>
        </row>
        <row r="4440">
          <cell r="A4440">
            <v>216468</v>
          </cell>
          <cell r="B4440" t="str">
            <v>لين رفاعه</v>
          </cell>
          <cell r="C4440" t="str">
            <v>ريدان</v>
          </cell>
          <cell r="D4440" t="str">
            <v>باديه</v>
          </cell>
          <cell r="E4440" t="str">
            <v>س1</v>
          </cell>
        </row>
        <row r="4441">
          <cell r="A4441">
            <v>216469</v>
          </cell>
          <cell r="B4441" t="str">
            <v>ماجده الحليبي</v>
          </cell>
          <cell r="C4441" t="str">
            <v>وفيق</v>
          </cell>
          <cell r="D4441" t="str">
            <v>زينب</v>
          </cell>
          <cell r="E4441" t="str">
            <v>س1</v>
          </cell>
        </row>
        <row r="4442">
          <cell r="A4442">
            <v>216470</v>
          </cell>
          <cell r="B4442" t="str">
            <v>مادلين العلبي</v>
          </cell>
          <cell r="C4442" t="str">
            <v>وليد</v>
          </cell>
          <cell r="D4442" t="str">
            <v>نجاح</v>
          </cell>
          <cell r="E4442" t="str">
            <v>س1</v>
          </cell>
        </row>
        <row r="4443">
          <cell r="A4443">
            <v>216471</v>
          </cell>
          <cell r="B4443" t="str">
            <v>ماري الدكنجي</v>
          </cell>
          <cell r="C4443" t="str">
            <v>عماد</v>
          </cell>
          <cell r="D4443" t="str">
            <v>هاله</v>
          </cell>
          <cell r="E4443" t="str">
            <v>س1</v>
          </cell>
        </row>
        <row r="4444">
          <cell r="A4444">
            <v>216472</v>
          </cell>
          <cell r="B4444" t="str">
            <v>ماري محمد</v>
          </cell>
          <cell r="C4444" t="str">
            <v xml:space="preserve">حمزه </v>
          </cell>
          <cell r="D4444" t="str">
            <v>سندس</v>
          </cell>
          <cell r="E4444" t="str">
            <v>س1</v>
          </cell>
        </row>
        <row r="4445">
          <cell r="A4445">
            <v>216473</v>
          </cell>
          <cell r="B4445" t="str">
            <v>ماهر ادريس</v>
          </cell>
          <cell r="C4445" t="str">
            <v>يوسف</v>
          </cell>
          <cell r="D4445" t="str">
            <v>حليمه</v>
          </cell>
          <cell r="E4445" t="str">
            <v>س1</v>
          </cell>
        </row>
        <row r="4446">
          <cell r="A4446">
            <v>216474</v>
          </cell>
          <cell r="B4446" t="str">
            <v>ماهر صيوح</v>
          </cell>
          <cell r="C4446" t="str">
            <v xml:space="preserve">سمير </v>
          </cell>
          <cell r="D4446" t="str">
            <v xml:space="preserve">سانيا </v>
          </cell>
          <cell r="E4446" t="str">
            <v>س1</v>
          </cell>
        </row>
        <row r="4447">
          <cell r="A4447">
            <v>216475</v>
          </cell>
          <cell r="B4447" t="str">
            <v>مايا بركه</v>
          </cell>
          <cell r="C4447" t="str">
            <v>نسيب</v>
          </cell>
          <cell r="D4447" t="str">
            <v>ميساء</v>
          </cell>
          <cell r="E4447" t="str">
            <v>س1</v>
          </cell>
        </row>
        <row r="4448">
          <cell r="A4448">
            <v>216476</v>
          </cell>
          <cell r="B4448" t="str">
            <v>مجد القزاز</v>
          </cell>
          <cell r="C4448" t="str">
            <v>محمد</v>
          </cell>
          <cell r="D4448" t="str">
            <v xml:space="preserve">فردوس </v>
          </cell>
          <cell r="E4448" t="str">
            <v>س1</v>
          </cell>
        </row>
        <row r="4449">
          <cell r="A4449">
            <v>216477</v>
          </cell>
          <cell r="B4449" t="str">
            <v>مجد دبوره</v>
          </cell>
          <cell r="C4449" t="str">
            <v xml:space="preserve">مخائيل </v>
          </cell>
          <cell r="D4449" t="str">
            <v xml:space="preserve">سميره </v>
          </cell>
          <cell r="E4449" t="str">
            <v>س1</v>
          </cell>
        </row>
        <row r="4450">
          <cell r="A4450">
            <v>216478</v>
          </cell>
          <cell r="B4450" t="str">
            <v>مجد سليمان</v>
          </cell>
          <cell r="C4450" t="str">
            <v>محمد</v>
          </cell>
          <cell r="D4450" t="str">
            <v>سناء</v>
          </cell>
          <cell r="E4450" t="str">
            <v>س1</v>
          </cell>
        </row>
        <row r="4451">
          <cell r="A4451">
            <v>216479</v>
          </cell>
          <cell r="B4451" t="str">
            <v>محمد الجاموس</v>
          </cell>
          <cell r="C4451" t="str">
            <v>صبري</v>
          </cell>
          <cell r="D4451" t="str">
            <v xml:space="preserve">زهره </v>
          </cell>
          <cell r="E4451" t="str">
            <v>س1</v>
          </cell>
        </row>
        <row r="4452">
          <cell r="A4452">
            <v>216480</v>
          </cell>
          <cell r="B4452" t="str">
            <v>محمد الحمود</v>
          </cell>
          <cell r="C4452" t="str">
            <v xml:space="preserve">ابراهيم </v>
          </cell>
          <cell r="D4452" t="str">
            <v xml:space="preserve">تغريد </v>
          </cell>
          <cell r="E4452" t="str">
            <v>س1</v>
          </cell>
        </row>
        <row r="4453">
          <cell r="A4453">
            <v>216481</v>
          </cell>
          <cell r="B4453" t="str">
            <v>محمد الدرويش</v>
          </cell>
          <cell r="C4453" t="str">
            <v xml:space="preserve">خضر </v>
          </cell>
          <cell r="D4453" t="str">
            <v xml:space="preserve">شيخه </v>
          </cell>
          <cell r="E4453" t="str">
            <v>س1</v>
          </cell>
        </row>
        <row r="4454">
          <cell r="A4454">
            <v>216482</v>
          </cell>
          <cell r="B4454" t="str">
            <v>محمد السكري</v>
          </cell>
          <cell r="C4454" t="str">
            <v>هشام</v>
          </cell>
          <cell r="D4454" t="str">
            <v>فاتن</v>
          </cell>
          <cell r="E4454" t="str">
            <v>س1</v>
          </cell>
        </row>
        <row r="4455">
          <cell r="A4455">
            <v>216483</v>
          </cell>
          <cell r="B4455" t="str">
            <v>محمد الشرع</v>
          </cell>
          <cell r="C4455" t="str">
            <v>قاسم</v>
          </cell>
          <cell r="D4455" t="str">
            <v>ابتسام</v>
          </cell>
          <cell r="E4455" t="str">
            <v>س1</v>
          </cell>
        </row>
        <row r="4456">
          <cell r="A4456">
            <v>216484</v>
          </cell>
          <cell r="B4456" t="str">
            <v>محمد العساف</v>
          </cell>
          <cell r="C4456" t="str">
            <v>جمال</v>
          </cell>
          <cell r="D4456" t="str">
            <v>عائشه</v>
          </cell>
          <cell r="E4456" t="str">
            <v>س1</v>
          </cell>
        </row>
        <row r="4457">
          <cell r="A4457">
            <v>216485</v>
          </cell>
          <cell r="B4457" t="str">
            <v>محمد العصيري</v>
          </cell>
          <cell r="C4457" t="str">
            <v xml:space="preserve">مصطفى </v>
          </cell>
          <cell r="D4457" t="str">
            <v>مها</v>
          </cell>
          <cell r="E4457" t="str">
            <v>س1</v>
          </cell>
        </row>
        <row r="4458">
          <cell r="A4458">
            <v>216486</v>
          </cell>
          <cell r="B4458" t="str">
            <v>محمد العيسى</v>
          </cell>
          <cell r="C4458" t="str">
            <v>يوسف</v>
          </cell>
          <cell r="D4458" t="str">
            <v>منال</v>
          </cell>
          <cell r="E4458" t="str">
            <v>س1</v>
          </cell>
        </row>
        <row r="4459">
          <cell r="A4459">
            <v>216487</v>
          </cell>
          <cell r="B4459" t="str">
            <v>محمد الغوراني</v>
          </cell>
          <cell r="C4459" t="str">
            <v>خليل</v>
          </cell>
          <cell r="D4459" t="str">
            <v>سميره</v>
          </cell>
          <cell r="E4459" t="str">
            <v>س1</v>
          </cell>
        </row>
        <row r="4460">
          <cell r="A4460">
            <v>216488</v>
          </cell>
          <cell r="B4460" t="str">
            <v>محمد بشار حافي</v>
          </cell>
          <cell r="C4460" t="str">
            <v xml:space="preserve">علاء </v>
          </cell>
          <cell r="D4460" t="str">
            <v xml:space="preserve">سميه </v>
          </cell>
          <cell r="E4460" t="str">
            <v>س1</v>
          </cell>
        </row>
        <row r="4461">
          <cell r="A4461">
            <v>216489</v>
          </cell>
          <cell r="B4461" t="str">
            <v>محمد بشير عساف</v>
          </cell>
          <cell r="C4461" t="str">
            <v>احمد</v>
          </cell>
          <cell r="D4461" t="str">
            <v>امنة</v>
          </cell>
          <cell r="E4461" t="str">
            <v>س1</v>
          </cell>
        </row>
        <row r="4462">
          <cell r="A4462">
            <v>216490</v>
          </cell>
          <cell r="B4462" t="str">
            <v>محمد حيدر</v>
          </cell>
          <cell r="C4462" t="str">
            <v xml:space="preserve">حسان </v>
          </cell>
          <cell r="D4462" t="str">
            <v>حنيفه</v>
          </cell>
          <cell r="E4462" t="str">
            <v>س1</v>
          </cell>
        </row>
        <row r="4463">
          <cell r="A4463">
            <v>216491</v>
          </cell>
          <cell r="B4463" t="str">
            <v>محمد خراطه</v>
          </cell>
          <cell r="C4463" t="str">
            <v xml:space="preserve">عمر </v>
          </cell>
          <cell r="D4463" t="str">
            <v xml:space="preserve">حسن </v>
          </cell>
          <cell r="E4463" t="str">
            <v>س1</v>
          </cell>
        </row>
        <row r="4464">
          <cell r="A4464">
            <v>216492</v>
          </cell>
          <cell r="B4464" t="str">
            <v>محمد خليل</v>
          </cell>
          <cell r="C4464" t="str">
            <v>نصر</v>
          </cell>
          <cell r="D4464" t="str">
            <v>غاده</v>
          </cell>
          <cell r="E4464" t="str">
            <v>س1</v>
          </cell>
        </row>
        <row r="4465">
          <cell r="A4465">
            <v>216493</v>
          </cell>
          <cell r="B4465" t="str">
            <v>محمد رائد حافظ</v>
          </cell>
          <cell r="C4465" t="str">
            <v>اياد</v>
          </cell>
          <cell r="D4465" t="str">
            <v>جميله</v>
          </cell>
          <cell r="E4465" t="str">
            <v>س1</v>
          </cell>
        </row>
        <row r="4466">
          <cell r="A4466">
            <v>216494</v>
          </cell>
          <cell r="B4466" t="str">
            <v>محمد رضا تللو</v>
          </cell>
          <cell r="C4466" t="str">
            <v>ايمن</v>
          </cell>
          <cell r="D4466" t="str">
            <v>فريال</v>
          </cell>
          <cell r="E4466" t="str">
            <v>س1</v>
          </cell>
        </row>
        <row r="4467">
          <cell r="A4467">
            <v>216495</v>
          </cell>
          <cell r="B4467" t="str">
            <v>محمد عساف</v>
          </cell>
          <cell r="C4467" t="str">
            <v>احمد</v>
          </cell>
          <cell r="D4467" t="str">
            <v>حليمه</v>
          </cell>
          <cell r="E4467" t="str">
            <v>س1</v>
          </cell>
        </row>
        <row r="4468">
          <cell r="A4468">
            <v>216496</v>
          </cell>
          <cell r="B4468" t="str">
            <v>محمد عشموط</v>
          </cell>
          <cell r="C4468" t="str">
            <v>ظافر</v>
          </cell>
          <cell r="D4468" t="str">
            <v>بديعة</v>
          </cell>
          <cell r="E4468" t="str">
            <v>س1</v>
          </cell>
        </row>
        <row r="4469">
          <cell r="A4469">
            <v>216497</v>
          </cell>
          <cell r="B4469" t="str">
            <v>محمد علي الحلبي</v>
          </cell>
          <cell r="C4469" t="str">
            <v>محمد ياسر</v>
          </cell>
          <cell r="D4469" t="str">
            <v>فاتن</v>
          </cell>
          <cell r="E4469" t="str">
            <v>س1</v>
          </cell>
        </row>
        <row r="4470">
          <cell r="A4470">
            <v>216498</v>
          </cell>
          <cell r="B4470" t="str">
            <v>محمد علي الخليلي</v>
          </cell>
          <cell r="C4470" t="str">
            <v>خليل</v>
          </cell>
          <cell r="D4470" t="str">
            <v xml:space="preserve">نجاح </v>
          </cell>
          <cell r="E4470" t="str">
            <v>س1</v>
          </cell>
        </row>
        <row r="4471">
          <cell r="A4471">
            <v>216499</v>
          </cell>
          <cell r="B4471" t="str">
            <v>محمد علي الصباغ</v>
          </cell>
          <cell r="C4471" t="str">
            <v>غسان</v>
          </cell>
          <cell r="D4471" t="str">
            <v>حنان</v>
          </cell>
          <cell r="E4471" t="str">
            <v>س1</v>
          </cell>
        </row>
        <row r="4472">
          <cell r="A4472">
            <v>216500</v>
          </cell>
          <cell r="B4472" t="str">
            <v>محمد علي داود</v>
          </cell>
          <cell r="C4472" t="str">
            <v xml:space="preserve">عبد الرحمن </v>
          </cell>
          <cell r="D4472" t="str">
            <v>لمياء</v>
          </cell>
          <cell r="E4472" t="str">
            <v>س1</v>
          </cell>
        </row>
        <row r="4473">
          <cell r="A4473">
            <v>216501</v>
          </cell>
          <cell r="B4473" t="str">
            <v>محمد قاسم</v>
          </cell>
          <cell r="C4473" t="str">
            <v>طه</v>
          </cell>
          <cell r="D4473" t="str">
            <v>عروبة</v>
          </cell>
          <cell r="E4473" t="str">
            <v>س1</v>
          </cell>
        </row>
        <row r="4474">
          <cell r="A4474">
            <v>216502</v>
          </cell>
          <cell r="B4474" t="str">
            <v>محمد قبلان</v>
          </cell>
          <cell r="C4474" t="str">
            <v>عمر</v>
          </cell>
          <cell r="D4474" t="str">
            <v>زينه</v>
          </cell>
          <cell r="E4474" t="str">
            <v>س1</v>
          </cell>
        </row>
        <row r="4475">
          <cell r="A4475">
            <v>216503</v>
          </cell>
          <cell r="B4475" t="str">
            <v>محمد كيوان</v>
          </cell>
          <cell r="C4475" t="str">
            <v>احمد</v>
          </cell>
          <cell r="D4475" t="str">
            <v>زاهية</v>
          </cell>
          <cell r="E4475" t="str">
            <v>س1</v>
          </cell>
        </row>
        <row r="4476">
          <cell r="A4476">
            <v>216504</v>
          </cell>
          <cell r="B4476" t="str">
            <v>محمد نور النجار</v>
          </cell>
          <cell r="C4476" t="str">
            <v>محمد صالح</v>
          </cell>
          <cell r="D4476" t="str">
            <v>هاله</v>
          </cell>
          <cell r="E4476" t="str">
            <v>س1</v>
          </cell>
        </row>
        <row r="4477">
          <cell r="A4477">
            <v>216505</v>
          </cell>
          <cell r="B4477" t="str">
            <v>محمود عرابي</v>
          </cell>
          <cell r="C4477" t="str">
            <v>عدنان</v>
          </cell>
          <cell r="D4477" t="str">
            <v>سهيله</v>
          </cell>
          <cell r="E4477" t="str">
            <v>س1</v>
          </cell>
        </row>
        <row r="4478">
          <cell r="A4478">
            <v>216506</v>
          </cell>
          <cell r="B4478" t="str">
            <v>مرام القباقلي</v>
          </cell>
          <cell r="C4478" t="str">
            <v>يوسف</v>
          </cell>
          <cell r="D4478" t="str">
            <v>هدى</v>
          </cell>
          <cell r="E4478" t="str">
            <v>س1</v>
          </cell>
        </row>
        <row r="4479">
          <cell r="A4479">
            <v>216507</v>
          </cell>
          <cell r="B4479" t="str">
            <v>مرام حسان</v>
          </cell>
          <cell r="C4479" t="str">
            <v>علي</v>
          </cell>
          <cell r="D4479" t="str">
            <v>نجلا</v>
          </cell>
          <cell r="E4479" t="str">
            <v>س1</v>
          </cell>
        </row>
        <row r="4480">
          <cell r="A4480">
            <v>216508</v>
          </cell>
          <cell r="B4480" t="str">
            <v>مرام ديوانه</v>
          </cell>
          <cell r="C4480" t="str">
            <v>محمود</v>
          </cell>
          <cell r="D4480" t="str">
            <v>مها</v>
          </cell>
          <cell r="E4480" t="str">
            <v>س1</v>
          </cell>
        </row>
        <row r="4481">
          <cell r="A4481">
            <v>216509</v>
          </cell>
          <cell r="B4481" t="str">
            <v>مرام ضعضي</v>
          </cell>
          <cell r="C4481" t="str">
            <v>احمد</v>
          </cell>
          <cell r="D4481" t="str">
            <v>منى</v>
          </cell>
          <cell r="E4481" t="str">
            <v>س1</v>
          </cell>
        </row>
        <row r="4482">
          <cell r="A4482">
            <v>216510</v>
          </cell>
          <cell r="B4482" t="str">
            <v>مرح الشيخ الكيلاني</v>
          </cell>
          <cell r="C4482" t="str">
            <v xml:space="preserve">محمد ماهر </v>
          </cell>
          <cell r="D4482" t="str">
            <v xml:space="preserve">منى </v>
          </cell>
          <cell r="E4482" t="str">
            <v>س1</v>
          </cell>
        </row>
        <row r="4483">
          <cell r="A4483">
            <v>216511</v>
          </cell>
          <cell r="B4483" t="str">
            <v>مرح مصطفى</v>
          </cell>
          <cell r="C4483" t="str">
            <v>محمود</v>
          </cell>
          <cell r="D4483" t="str">
            <v>ربيحه</v>
          </cell>
          <cell r="E4483" t="str">
            <v>س1</v>
          </cell>
        </row>
        <row r="4484">
          <cell r="A4484">
            <v>216512</v>
          </cell>
          <cell r="B4484" t="str">
            <v>مرفت علي</v>
          </cell>
          <cell r="C4484" t="str">
            <v>حسن</v>
          </cell>
          <cell r="D4484" t="str">
            <v>مها</v>
          </cell>
          <cell r="E4484" t="str">
            <v>س1</v>
          </cell>
        </row>
        <row r="4485">
          <cell r="A4485">
            <v>216513</v>
          </cell>
          <cell r="B4485" t="str">
            <v>مروة عجال</v>
          </cell>
          <cell r="C4485" t="str">
            <v>محمد رفيق</v>
          </cell>
          <cell r="D4485" t="str">
            <v>فادية</v>
          </cell>
          <cell r="E4485" t="str">
            <v>س1</v>
          </cell>
        </row>
        <row r="4486">
          <cell r="A4486">
            <v>216514</v>
          </cell>
          <cell r="B4486" t="str">
            <v>مروة كلاوي</v>
          </cell>
          <cell r="C4486" t="str">
            <v>حسين</v>
          </cell>
          <cell r="D4486" t="str">
            <v>مريم</v>
          </cell>
          <cell r="E4486" t="str">
            <v>س1</v>
          </cell>
        </row>
        <row r="4487">
          <cell r="A4487">
            <v>216515</v>
          </cell>
          <cell r="B4487" t="str">
            <v>مروه زعزوع</v>
          </cell>
          <cell r="C4487" t="str">
            <v>محمد</v>
          </cell>
          <cell r="D4487" t="str">
            <v>روضه</v>
          </cell>
          <cell r="E4487" t="str">
            <v>س1</v>
          </cell>
        </row>
        <row r="4488">
          <cell r="A4488">
            <v>216516</v>
          </cell>
          <cell r="B4488" t="str">
            <v>مريانا عاقل</v>
          </cell>
          <cell r="C4488" t="str">
            <v xml:space="preserve">هيثم </v>
          </cell>
          <cell r="D4488" t="str">
            <v>نوال</v>
          </cell>
          <cell r="E4488" t="str">
            <v>س1</v>
          </cell>
        </row>
        <row r="4489">
          <cell r="A4489">
            <v>216517</v>
          </cell>
          <cell r="B4489" t="str">
            <v>مريم الاحمر</v>
          </cell>
          <cell r="C4489" t="str">
            <v>يوسف</v>
          </cell>
          <cell r="D4489" t="str">
            <v xml:space="preserve">مريم </v>
          </cell>
          <cell r="E4489" t="str">
            <v>س1</v>
          </cell>
        </row>
        <row r="4490">
          <cell r="A4490">
            <v>216518</v>
          </cell>
          <cell r="B4490" t="str">
            <v>مريم فرزات</v>
          </cell>
          <cell r="C4490" t="str">
            <v>أحمد</v>
          </cell>
          <cell r="D4490" t="str">
            <v>وعد</v>
          </cell>
          <cell r="E4490" t="str">
            <v>س1</v>
          </cell>
        </row>
        <row r="4491">
          <cell r="A4491">
            <v>216519</v>
          </cell>
          <cell r="B4491" t="str">
            <v>مضر عدره</v>
          </cell>
          <cell r="C4491" t="str">
            <v>حسن</v>
          </cell>
          <cell r="D4491" t="str">
            <v>رويدا</v>
          </cell>
          <cell r="E4491" t="str">
            <v>س1</v>
          </cell>
        </row>
        <row r="4492">
          <cell r="A4492">
            <v>216520</v>
          </cell>
          <cell r="B4492" t="str">
            <v>مظهر يوسف</v>
          </cell>
          <cell r="C4492" t="str">
            <v>حمدان</v>
          </cell>
          <cell r="D4492" t="str">
            <v>جهيده</v>
          </cell>
          <cell r="E4492" t="str">
            <v>س1</v>
          </cell>
        </row>
        <row r="4493">
          <cell r="A4493">
            <v>216521</v>
          </cell>
          <cell r="B4493" t="str">
            <v>ملاك سرور</v>
          </cell>
          <cell r="C4493" t="str">
            <v>فيصل</v>
          </cell>
          <cell r="D4493" t="str">
            <v>ميسون</v>
          </cell>
          <cell r="E4493" t="str">
            <v>س1</v>
          </cell>
        </row>
        <row r="4494">
          <cell r="A4494">
            <v>216522</v>
          </cell>
          <cell r="B4494" t="str">
            <v>منار احمد</v>
          </cell>
          <cell r="C4494" t="str">
            <v>بديوي</v>
          </cell>
          <cell r="D4494" t="str">
            <v>حميده</v>
          </cell>
          <cell r="E4494" t="str">
            <v>س1</v>
          </cell>
        </row>
        <row r="4495">
          <cell r="A4495">
            <v>216523</v>
          </cell>
          <cell r="B4495" t="str">
            <v>منار سلامه</v>
          </cell>
          <cell r="C4495" t="str">
            <v>محمد</v>
          </cell>
          <cell r="D4495" t="str">
            <v>معينه</v>
          </cell>
          <cell r="E4495" t="str">
            <v>س1</v>
          </cell>
        </row>
        <row r="4496">
          <cell r="A4496">
            <v>216524</v>
          </cell>
          <cell r="B4496" t="str">
            <v>منال سليمان</v>
          </cell>
          <cell r="C4496" t="str">
            <v xml:space="preserve">كمال </v>
          </cell>
          <cell r="D4496" t="str">
            <v>سائده</v>
          </cell>
          <cell r="E4496" t="str">
            <v>س1</v>
          </cell>
        </row>
        <row r="4497">
          <cell r="A4497">
            <v>216525</v>
          </cell>
          <cell r="B4497" t="str">
            <v>منال يونس</v>
          </cell>
          <cell r="C4497" t="str">
            <v>يوسف</v>
          </cell>
          <cell r="D4497" t="str">
            <v>فداء</v>
          </cell>
          <cell r="E4497" t="str">
            <v>س1</v>
          </cell>
        </row>
        <row r="4498">
          <cell r="A4498">
            <v>216526</v>
          </cell>
          <cell r="B4498" t="str">
            <v>منذر المصطفى</v>
          </cell>
          <cell r="C4498" t="str">
            <v>محمد</v>
          </cell>
          <cell r="D4498" t="str">
            <v xml:space="preserve">عائشة </v>
          </cell>
          <cell r="E4498" t="str">
            <v>س1</v>
          </cell>
        </row>
        <row r="4499">
          <cell r="A4499">
            <v>216527</v>
          </cell>
          <cell r="B4499" t="str">
            <v>منيره عجاج</v>
          </cell>
          <cell r="C4499" t="str">
            <v>محمود</v>
          </cell>
          <cell r="D4499" t="str">
            <v>امنه</v>
          </cell>
          <cell r="E4499" t="str">
            <v>س1</v>
          </cell>
        </row>
        <row r="4500">
          <cell r="A4500">
            <v>216528</v>
          </cell>
          <cell r="B4500" t="str">
            <v>مهجه الكماري</v>
          </cell>
          <cell r="C4500" t="str">
            <v>محمد</v>
          </cell>
          <cell r="D4500" t="str">
            <v>بتول</v>
          </cell>
          <cell r="E4500" t="str">
            <v>س1</v>
          </cell>
        </row>
        <row r="4501">
          <cell r="A4501">
            <v>216529</v>
          </cell>
          <cell r="B4501" t="str">
            <v>مي منصور</v>
          </cell>
          <cell r="C4501" t="str">
            <v>محمد</v>
          </cell>
          <cell r="D4501" t="str">
            <v>نوال</v>
          </cell>
          <cell r="E4501" t="str">
            <v>س1</v>
          </cell>
        </row>
        <row r="4502">
          <cell r="A4502">
            <v>216530</v>
          </cell>
          <cell r="B4502" t="str">
            <v>مياس مصري</v>
          </cell>
          <cell r="C4502" t="str">
            <v>محمود</v>
          </cell>
          <cell r="D4502" t="str">
            <v>هند</v>
          </cell>
          <cell r="E4502" t="str">
            <v>س1</v>
          </cell>
        </row>
        <row r="4503">
          <cell r="A4503">
            <v>216531</v>
          </cell>
          <cell r="B4503" t="str">
            <v>ميرنا ابراهيم</v>
          </cell>
          <cell r="C4503" t="str">
            <v xml:space="preserve">حسن </v>
          </cell>
          <cell r="D4503" t="str">
            <v>وزيره</v>
          </cell>
          <cell r="E4503" t="str">
            <v>س1</v>
          </cell>
        </row>
        <row r="4504">
          <cell r="A4504">
            <v>216532</v>
          </cell>
          <cell r="B4504" t="str">
            <v>ميرنا جروس</v>
          </cell>
          <cell r="C4504" t="str">
            <v>فائق</v>
          </cell>
          <cell r="D4504" t="str">
            <v>هيفاء</v>
          </cell>
          <cell r="E4504" t="str">
            <v>س1</v>
          </cell>
        </row>
        <row r="4505">
          <cell r="A4505">
            <v>216533</v>
          </cell>
          <cell r="B4505" t="str">
            <v>ميرنا حمد عزام</v>
          </cell>
          <cell r="C4505" t="str">
            <v>سليمان</v>
          </cell>
          <cell r="D4505" t="str">
            <v>خلود</v>
          </cell>
          <cell r="E4505" t="str">
            <v>س1</v>
          </cell>
        </row>
        <row r="4506">
          <cell r="A4506">
            <v>216534</v>
          </cell>
          <cell r="B4506" t="str">
            <v>ميريام عباس</v>
          </cell>
          <cell r="C4506" t="str">
            <v>جوزيف</v>
          </cell>
          <cell r="D4506" t="str">
            <v xml:space="preserve">مها </v>
          </cell>
          <cell r="E4506" t="str">
            <v>س1</v>
          </cell>
        </row>
        <row r="4507">
          <cell r="A4507">
            <v>216535</v>
          </cell>
          <cell r="B4507" t="str">
            <v>نادين القاسم</v>
          </cell>
          <cell r="C4507" t="str">
            <v>نوفل</v>
          </cell>
          <cell r="D4507" t="str">
            <v>نجاح</v>
          </cell>
          <cell r="E4507" t="str">
            <v>س1</v>
          </cell>
        </row>
        <row r="4508">
          <cell r="A4508">
            <v>216536</v>
          </cell>
          <cell r="B4508" t="str">
            <v>ناهد جابر</v>
          </cell>
          <cell r="C4508" t="str">
            <v>نسيب</v>
          </cell>
          <cell r="D4508" t="str">
            <v>نجاح</v>
          </cell>
          <cell r="E4508" t="str">
            <v>س1</v>
          </cell>
        </row>
        <row r="4509">
          <cell r="A4509">
            <v>216537</v>
          </cell>
          <cell r="B4509" t="str">
            <v>نتالين حبوس</v>
          </cell>
          <cell r="C4509" t="str">
            <v>سبيع</v>
          </cell>
          <cell r="D4509" t="str">
            <v>روكسين</v>
          </cell>
          <cell r="E4509" t="str">
            <v>س1</v>
          </cell>
        </row>
        <row r="4510">
          <cell r="A4510">
            <v>216538</v>
          </cell>
          <cell r="B4510" t="str">
            <v>ندوه المقطف</v>
          </cell>
          <cell r="C4510" t="str">
            <v>جاسم</v>
          </cell>
          <cell r="D4510" t="str">
            <v>عدله</v>
          </cell>
          <cell r="E4510" t="str">
            <v>س1</v>
          </cell>
        </row>
        <row r="4511">
          <cell r="A4511">
            <v>216539</v>
          </cell>
          <cell r="B4511" t="str">
            <v>ندى حيدر</v>
          </cell>
          <cell r="C4511" t="str">
            <v>صخر</v>
          </cell>
          <cell r="D4511" t="str">
            <v>ناديا</v>
          </cell>
          <cell r="E4511" t="str">
            <v>س1</v>
          </cell>
        </row>
        <row r="4512">
          <cell r="A4512">
            <v>216540</v>
          </cell>
          <cell r="B4512" t="str">
            <v>نسيم سامية</v>
          </cell>
          <cell r="C4512" t="str">
            <v>محمد</v>
          </cell>
          <cell r="D4512" t="str">
            <v>نجاح</v>
          </cell>
          <cell r="E4512" t="str">
            <v>س1</v>
          </cell>
        </row>
        <row r="4513">
          <cell r="A4513">
            <v>216541</v>
          </cell>
          <cell r="B4513" t="str">
            <v>نصر فرهود</v>
          </cell>
          <cell r="C4513" t="str">
            <v>محمد</v>
          </cell>
          <cell r="D4513" t="str">
            <v>انتصار</v>
          </cell>
          <cell r="E4513" t="str">
            <v>س1</v>
          </cell>
        </row>
        <row r="4514">
          <cell r="A4514">
            <v>216542</v>
          </cell>
          <cell r="B4514" t="str">
            <v>نعمة الله المولوي</v>
          </cell>
          <cell r="C4514" t="str">
            <v>محمد جمال</v>
          </cell>
          <cell r="D4514" t="str">
            <v>رابعه</v>
          </cell>
          <cell r="E4514" t="str">
            <v>س1</v>
          </cell>
        </row>
        <row r="4515">
          <cell r="A4515">
            <v>216543</v>
          </cell>
          <cell r="B4515" t="str">
            <v>نهى الامير</v>
          </cell>
          <cell r="C4515" t="str">
            <v xml:space="preserve">نور الدين </v>
          </cell>
          <cell r="D4515" t="str">
            <v>رجاء</v>
          </cell>
          <cell r="E4515" t="str">
            <v>س1</v>
          </cell>
        </row>
        <row r="4516">
          <cell r="A4516">
            <v>216544</v>
          </cell>
          <cell r="B4516" t="str">
            <v>نوار يوسف</v>
          </cell>
          <cell r="C4516" t="str">
            <v>شكيب</v>
          </cell>
          <cell r="D4516" t="str">
            <v>ميساء</v>
          </cell>
          <cell r="E4516" t="str">
            <v>س1</v>
          </cell>
        </row>
        <row r="4517">
          <cell r="A4517">
            <v>216545</v>
          </cell>
          <cell r="B4517" t="str">
            <v>نواره عثمان</v>
          </cell>
          <cell r="C4517" t="str">
            <v>علي</v>
          </cell>
          <cell r="D4517" t="str">
            <v xml:space="preserve">رقيه </v>
          </cell>
          <cell r="E4517" t="str">
            <v>س1</v>
          </cell>
        </row>
        <row r="4518">
          <cell r="A4518">
            <v>216546</v>
          </cell>
          <cell r="B4518" t="str">
            <v>نور احمد</v>
          </cell>
          <cell r="C4518" t="str">
            <v>مهدي</v>
          </cell>
          <cell r="D4518" t="str">
            <v xml:space="preserve">سراب </v>
          </cell>
          <cell r="E4518" t="str">
            <v>س1</v>
          </cell>
        </row>
        <row r="4519">
          <cell r="A4519">
            <v>216547</v>
          </cell>
          <cell r="B4519" t="str">
            <v>نور الهدى طرشه</v>
          </cell>
          <cell r="C4519" t="str">
            <v>عبد السلام</v>
          </cell>
          <cell r="D4519" t="str">
            <v>ايمان</v>
          </cell>
          <cell r="E4519" t="str">
            <v>س1</v>
          </cell>
        </row>
        <row r="4520">
          <cell r="A4520">
            <v>216548</v>
          </cell>
          <cell r="B4520" t="str">
            <v>نور حيدر</v>
          </cell>
          <cell r="C4520" t="str">
            <v>مضر</v>
          </cell>
          <cell r="D4520" t="str">
            <v>صبا</v>
          </cell>
          <cell r="E4520" t="str">
            <v>س1</v>
          </cell>
        </row>
        <row r="4521">
          <cell r="A4521">
            <v>216549</v>
          </cell>
          <cell r="B4521" t="str">
            <v>نور رستم</v>
          </cell>
          <cell r="C4521" t="str">
            <v xml:space="preserve">احمد </v>
          </cell>
          <cell r="D4521" t="str">
            <v>لميا</v>
          </cell>
          <cell r="E4521" t="str">
            <v>س1</v>
          </cell>
        </row>
        <row r="4522">
          <cell r="A4522">
            <v>216550</v>
          </cell>
          <cell r="B4522" t="str">
            <v>نور شداد</v>
          </cell>
          <cell r="C4522" t="str">
            <v>عمر</v>
          </cell>
          <cell r="D4522" t="str">
            <v>وصفيه</v>
          </cell>
          <cell r="E4522" t="str">
            <v>س1</v>
          </cell>
        </row>
        <row r="4523">
          <cell r="A4523">
            <v>216551</v>
          </cell>
          <cell r="B4523" t="str">
            <v>نور عواد</v>
          </cell>
          <cell r="C4523" t="str">
            <v>فؤاد</v>
          </cell>
          <cell r="D4523" t="str">
            <v>أمل</v>
          </cell>
          <cell r="E4523" t="str">
            <v>س1</v>
          </cell>
        </row>
        <row r="4524">
          <cell r="A4524">
            <v>216552</v>
          </cell>
          <cell r="B4524" t="str">
            <v>نورا خليل</v>
          </cell>
          <cell r="C4524" t="str">
            <v>احمد</v>
          </cell>
          <cell r="D4524" t="str">
            <v>لمياء</v>
          </cell>
          <cell r="E4524" t="str">
            <v>س1</v>
          </cell>
        </row>
        <row r="4525">
          <cell r="A4525">
            <v>216553</v>
          </cell>
          <cell r="B4525" t="str">
            <v>نورس اللباد</v>
          </cell>
          <cell r="C4525" t="str">
            <v>سليمان</v>
          </cell>
          <cell r="D4525" t="str">
            <v>عصمت</v>
          </cell>
          <cell r="E4525" t="str">
            <v>س1</v>
          </cell>
        </row>
        <row r="4526">
          <cell r="A4526">
            <v>216554</v>
          </cell>
          <cell r="B4526" t="str">
            <v>هاديه الحربي</v>
          </cell>
          <cell r="C4526" t="str">
            <v>زياد ظافر</v>
          </cell>
          <cell r="D4526" t="str">
            <v>نسرين</v>
          </cell>
          <cell r="E4526" t="str">
            <v>س1</v>
          </cell>
        </row>
        <row r="4527">
          <cell r="A4527">
            <v>216555</v>
          </cell>
          <cell r="B4527" t="str">
            <v>هاشم الخطيب</v>
          </cell>
          <cell r="C4527" t="str">
            <v>فيصل</v>
          </cell>
          <cell r="D4527" t="str">
            <v>أمنه</v>
          </cell>
          <cell r="E4527" t="str">
            <v>س1</v>
          </cell>
        </row>
        <row r="4528">
          <cell r="A4528">
            <v>216556</v>
          </cell>
          <cell r="B4528" t="str">
            <v>هاني الجراقي</v>
          </cell>
          <cell r="C4528" t="str">
            <v>ابراهيم</v>
          </cell>
          <cell r="D4528" t="str">
            <v>روضه</v>
          </cell>
          <cell r="E4528" t="str">
            <v>س1</v>
          </cell>
        </row>
        <row r="4529">
          <cell r="A4529">
            <v>216557</v>
          </cell>
          <cell r="B4529" t="str">
            <v>هبه القنعباني</v>
          </cell>
          <cell r="C4529" t="str">
            <v>كايد</v>
          </cell>
          <cell r="D4529" t="str">
            <v>اخلاص</v>
          </cell>
          <cell r="E4529" t="str">
            <v>س1</v>
          </cell>
        </row>
        <row r="4530">
          <cell r="A4530">
            <v>216558</v>
          </cell>
          <cell r="B4530" t="str">
            <v>هبه الكناني</v>
          </cell>
          <cell r="C4530" t="str">
            <v xml:space="preserve">حسان </v>
          </cell>
          <cell r="D4530" t="str">
            <v>امل</v>
          </cell>
          <cell r="E4530" t="str">
            <v>س1</v>
          </cell>
        </row>
        <row r="4531">
          <cell r="A4531">
            <v>216559</v>
          </cell>
          <cell r="B4531" t="str">
            <v>هبه الله قاسم</v>
          </cell>
          <cell r="C4531" t="str">
            <v>توفيق</v>
          </cell>
          <cell r="D4531" t="str">
            <v>صفاء</v>
          </cell>
          <cell r="E4531" t="str">
            <v>س1</v>
          </cell>
        </row>
        <row r="4532">
          <cell r="A4532">
            <v>216560</v>
          </cell>
          <cell r="B4532" t="str">
            <v>هبه سليمان</v>
          </cell>
          <cell r="C4532" t="str">
            <v>فاروق</v>
          </cell>
          <cell r="D4532" t="str">
            <v xml:space="preserve">سهام </v>
          </cell>
          <cell r="E4532" t="str">
            <v>س1</v>
          </cell>
        </row>
        <row r="4533">
          <cell r="A4533">
            <v>216561</v>
          </cell>
          <cell r="B4533" t="str">
            <v>هدى الحسين</v>
          </cell>
          <cell r="C4533" t="str">
            <v>احمد</v>
          </cell>
          <cell r="D4533" t="str">
            <v>زينب</v>
          </cell>
          <cell r="E4533" t="str">
            <v>س1</v>
          </cell>
        </row>
        <row r="4534">
          <cell r="A4534">
            <v>216562</v>
          </cell>
          <cell r="B4534" t="str">
            <v>هديل الدبس</v>
          </cell>
          <cell r="C4534" t="str">
            <v>محمد</v>
          </cell>
          <cell r="D4534" t="str">
            <v>احلام</v>
          </cell>
          <cell r="E4534" t="str">
            <v>س1</v>
          </cell>
        </row>
        <row r="4535">
          <cell r="A4535">
            <v>216563</v>
          </cell>
          <cell r="B4535" t="str">
            <v>هديل الشمالي</v>
          </cell>
          <cell r="C4535" t="str">
            <v>نزار</v>
          </cell>
          <cell r="D4535" t="str">
            <v>ميليا</v>
          </cell>
          <cell r="E4535" t="str">
            <v>س1</v>
          </cell>
        </row>
        <row r="4536">
          <cell r="A4536">
            <v>216564</v>
          </cell>
          <cell r="B4536" t="str">
            <v>هديل محمد عبيد</v>
          </cell>
          <cell r="C4536" t="str">
            <v>مصطفى</v>
          </cell>
          <cell r="D4536" t="str">
            <v>وداد</v>
          </cell>
          <cell r="E4536" t="str">
            <v>س1</v>
          </cell>
        </row>
        <row r="4537">
          <cell r="A4537">
            <v>216565</v>
          </cell>
          <cell r="B4537" t="str">
            <v>هلا زغبي</v>
          </cell>
          <cell r="C4537" t="str">
            <v xml:space="preserve">بديع </v>
          </cell>
          <cell r="D4537" t="str">
            <v xml:space="preserve">سميحه </v>
          </cell>
          <cell r="E4537" t="str">
            <v>س1</v>
          </cell>
        </row>
        <row r="4538">
          <cell r="A4538">
            <v>216566</v>
          </cell>
          <cell r="B4538" t="str">
            <v>هلا منصور</v>
          </cell>
          <cell r="C4538" t="str">
            <v>سلمان</v>
          </cell>
          <cell r="D4538" t="str">
            <v>ثروت</v>
          </cell>
          <cell r="E4538" t="str">
            <v>س1</v>
          </cell>
        </row>
        <row r="4539">
          <cell r="A4539">
            <v>216567</v>
          </cell>
          <cell r="B4539" t="str">
            <v>هناء الجوجو</v>
          </cell>
          <cell r="C4539" t="str">
            <v>شوكت</v>
          </cell>
          <cell r="D4539" t="str">
            <v>منى</v>
          </cell>
          <cell r="E4539" t="str">
            <v>س1</v>
          </cell>
        </row>
        <row r="4540">
          <cell r="A4540">
            <v>216568</v>
          </cell>
          <cell r="B4540" t="str">
            <v>هيا العلوني</v>
          </cell>
          <cell r="C4540" t="str">
            <v>حسين</v>
          </cell>
          <cell r="D4540" t="str">
            <v>هاله</v>
          </cell>
          <cell r="E4540" t="str">
            <v>س1</v>
          </cell>
        </row>
        <row r="4541">
          <cell r="A4541">
            <v>216569</v>
          </cell>
          <cell r="B4541" t="str">
            <v>هيا دره</v>
          </cell>
          <cell r="C4541" t="str">
            <v>موفق</v>
          </cell>
          <cell r="D4541" t="str">
            <v>فيوليت</v>
          </cell>
          <cell r="E4541" t="str">
            <v>س1</v>
          </cell>
        </row>
        <row r="4542">
          <cell r="A4542">
            <v>216570</v>
          </cell>
          <cell r="B4542" t="str">
            <v>هيا سليمان</v>
          </cell>
          <cell r="C4542" t="str">
            <v>عدي</v>
          </cell>
          <cell r="D4542" t="str">
            <v xml:space="preserve">فلك </v>
          </cell>
          <cell r="E4542" t="str">
            <v>س1</v>
          </cell>
        </row>
        <row r="4543">
          <cell r="A4543">
            <v>216571</v>
          </cell>
          <cell r="B4543" t="str">
            <v>هيا عبد الله</v>
          </cell>
          <cell r="C4543" t="str">
            <v>غسان</v>
          </cell>
          <cell r="D4543" t="str">
            <v>نزيهه</v>
          </cell>
          <cell r="E4543" t="str">
            <v>س1</v>
          </cell>
        </row>
        <row r="4544">
          <cell r="A4544">
            <v>216572</v>
          </cell>
          <cell r="B4544" t="str">
            <v>هيا عروب</v>
          </cell>
          <cell r="C4544" t="str">
            <v>حسان</v>
          </cell>
          <cell r="D4544" t="str">
            <v>هلا</v>
          </cell>
          <cell r="E4544" t="str">
            <v>س1</v>
          </cell>
        </row>
        <row r="4545">
          <cell r="A4545">
            <v>216573</v>
          </cell>
          <cell r="B4545" t="str">
            <v>هيا محمد</v>
          </cell>
          <cell r="C4545" t="str">
            <v>يوسف</v>
          </cell>
          <cell r="D4545" t="str">
            <v>زينب</v>
          </cell>
          <cell r="E4545" t="str">
            <v>س1</v>
          </cell>
        </row>
        <row r="4546">
          <cell r="A4546">
            <v>216574</v>
          </cell>
          <cell r="B4546" t="str">
            <v>هيا ناصر</v>
          </cell>
          <cell r="C4546" t="str">
            <v>طليع</v>
          </cell>
          <cell r="D4546" t="str">
            <v>نجوى</v>
          </cell>
          <cell r="E4546" t="str">
            <v>س1</v>
          </cell>
        </row>
        <row r="4547">
          <cell r="A4547">
            <v>216575</v>
          </cell>
          <cell r="B4547" t="str">
            <v>هيلانه النصار</v>
          </cell>
          <cell r="C4547" t="str">
            <v>سليمان</v>
          </cell>
          <cell r="D4547" t="str">
            <v>حياة</v>
          </cell>
          <cell r="E4547" t="str">
            <v>س1</v>
          </cell>
        </row>
        <row r="4548">
          <cell r="A4548">
            <v>216576</v>
          </cell>
          <cell r="B4548" t="str">
            <v>وجد جعفر</v>
          </cell>
          <cell r="C4548" t="str">
            <v>نزار</v>
          </cell>
          <cell r="D4548" t="str">
            <v>ثناء</v>
          </cell>
          <cell r="E4548" t="str">
            <v>س1</v>
          </cell>
        </row>
        <row r="4549">
          <cell r="A4549">
            <v>216577</v>
          </cell>
          <cell r="B4549" t="str">
            <v>وداد الشوبكي</v>
          </cell>
          <cell r="C4549" t="str">
            <v>عبد الحي</v>
          </cell>
          <cell r="D4549" t="str">
            <v>منى</v>
          </cell>
          <cell r="E4549" t="str">
            <v>س1</v>
          </cell>
        </row>
        <row r="4550">
          <cell r="A4550">
            <v>216578</v>
          </cell>
          <cell r="B4550" t="str">
            <v>وسام الشوفي</v>
          </cell>
          <cell r="C4550" t="str">
            <v>مازن</v>
          </cell>
          <cell r="D4550" t="str">
            <v>لودي</v>
          </cell>
          <cell r="E4550" t="str">
            <v>س1</v>
          </cell>
        </row>
        <row r="4551">
          <cell r="A4551">
            <v>216579</v>
          </cell>
          <cell r="B4551" t="str">
            <v>وسيم عليا</v>
          </cell>
          <cell r="C4551" t="str">
            <v>نصر</v>
          </cell>
          <cell r="D4551" t="str">
            <v>نديمه</v>
          </cell>
          <cell r="E4551" t="str">
            <v>س1</v>
          </cell>
        </row>
        <row r="4552">
          <cell r="A4552">
            <v>216580</v>
          </cell>
          <cell r="B4552" t="str">
            <v>وصال رنكوس</v>
          </cell>
          <cell r="C4552" t="str">
            <v>محمد</v>
          </cell>
          <cell r="D4552" t="str">
            <v>نهاد</v>
          </cell>
          <cell r="E4552" t="str">
            <v>س1</v>
          </cell>
        </row>
        <row r="4553">
          <cell r="A4553">
            <v>216581</v>
          </cell>
          <cell r="B4553" t="str">
            <v>وصال عبد الواحد</v>
          </cell>
          <cell r="C4553" t="str">
            <v>محمد ثروت</v>
          </cell>
          <cell r="D4553" t="str">
            <v>خلود</v>
          </cell>
          <cell r="E4553" t="str">
            <v>س1</v>
          </cell>
        </row>
        <row r="4554">
          <cell r="A4554">
            <v>216582</v>
          </cell>
          <cell r="B4554" t="str">
            <v>وضاح الصحناوي</v>
          </cell>
          <cell r="C4554" t="str">
            <v>عمار</v>
          </cell>
          <cell r="D4554" t="str">
            <v>نجوى</v>
          </cell>
          <cell r="E4554" t="str">
            <v>س1</v>
          </cell>
        </row>
        <row r="4555">
          <cell r="A4555">
            <v>216583</v>
          </cell>
          <cell r="B4555" t="str">
            <v>وعد العلي</v>
          </cell>
          <cell r="C4555" t="str">
            <v>حكمت</v>
          </cell>
          <cell r="D4555" t="str">
            <v>سفيره</v>
          </cell>
          <cell r="E4555" t="str">
            <v>س1</v>
          </cell>
        </row>
        <row r="4556">
          <cell r="A4556">
            <v>216584</v>
          </cell>
          <cell r="B4556" t="str">
            <v>وعد محمد</v>
          </cell>
          <cell r="C4556" t="str">
            <v>غازي</v>
          </cell>
          <cell r="D4556" t="str">
            <v>فاطمه</v>
          </cell>
          <cell r="E4556" t="str">
            <v>س1</v>
          </cell>
        </row>
        <row r="4557">
          <cell r="A4557">
            <v>216585</v>
          </cell>
          <cell r="B4557" t="str">
            <v>ولاء شرف الدين ابو فخر</v>
          </cell>
          <cell r="C4557" t="str">
            <v>كنج</v>
          </cell>
          <cell r="D4557" t="str">
            <v>امال</v>
          </cell>
          <cell r="E4557" t="str">
            <v>س1</v>
          </cell>
        </row>
        <row r="4558">
          <cell r="A4558">
            <v>216586</v>
          </cell>
          <cell r="B4558" t="str">
            <v>وئام خطيب</v>
          </cell>
          <cell r="C4558" t="str">
            <v>احمد</v>
          </cell>
          <cell r="D4558" t="str">
            <v>وجيهة</v>
          </cell>
          <cell r="E4558" t="str">
            <v>س1</v>
          </cell>
        </row>
        <row r="4559">
          <cell r="A4559">
            <v>216587</v>
          </cell>
          <cell r="B4559" t="str">
            <v>يارا الاسعد</v>
          </cell>
          <cell r="C4559" t="str">
            <v>محمد</v>
          </cell>
          <cell r="D4559" t="str">
            <v>خالدية</v>
          </cell>
          <cell r="E4559" t="str">
            <v>س1</v>
          </cell>
        </row>
        <row r="4560">
          <cell r="A4560">
            <v>216588</v>
          </cell>
          <cell r="B4560" t="str">
            <v>يارا النصار</v>
          </cell>
          <cell r="C4560" t="str">
            <v>سليمان</v>
          </cell>
          <cell r="D4560" t="str">
            <v>حياة</v>
          </cell>
          <cell r="E4560" t="str">
            <v>س1</v>
          </cell>
        </row>
        <row r="4561">
          <cell r="A4561">
            <v>216589</v>
          </cell>
          <cell r="B4561" t="str">
            <v>يارا عثمان</v>
          </cell>
          <cell r="C4561" t="str">
            <v>جمال</v>
          </cell>
          <cell r="D4561" t="str">
            <v>هدى</v>
          </cell>
          <cell r="E4561" t="str">
            <v>س1</v>
          </cell>
        </row>
        <row r="4562">
          <cell r="A4562">
            <v>216590</v>
          </cell>
          <cell r="B4562" t="str">
            <v>يارا عجيب</v>
          </cell>
          <cell r="C4562" t="str">
            <v xml:space="preserve">مالك </v>
          </cell>
          <cell r="D4562" t="str">
            <v>هند</v>
          </cell>
          <cell r="E4562" t="str">
            <v>س1</v>
          </cell>
        </row>
        <row r="4563">
          <cell r="A4563">
            <v>216591</v>
          </cell>
          <cell r="B4563" t="str">
            <v>يارا نصر</v>
          </cell>
          <cell r="C4563" t="str">
            <v>معين</v>
          </cell>
          <cell r="D4563" t="str">
            <v>ريمه</v>
          </cell>
          <cell r="E4563" t="str">
            <v>س1</v>
          </cell>
        </row>
        <row r="4564">
          <cell r="A4564">
            <v>216592</v>
          </cell>
          <cell r="B4564" t="str">
            <v>ياره زلف</v>
          </cell>
          <cell r="C4564" t="str">
            <v>يحيى نبيل</v>
          </cell>
          <cell r="D4564" t="str">
            <v>ضياء</v>
          </cell>
          <cell r="E4564" t="str">
            <v>س1</v>
          </cell>
        </row>
        <row r="4565">
          <cell r="A4565">
            <v>216593</v>
          </cell>
          <cell r="B4565" t="str">
            <v>يحيى الزهري</v>
          </cell>
          <cell r="C4565" t="str">
            <v>ناصر</v>
          </cell>
          <cell r="D4565" t="str">
            <v>مريم</v>
          </cell>
          <cell r="E4565" t="str">
            <v>س1</v>
          </cell>
        </row>
        <row r="4566">
          <cell r="A4566">
            <v>216594</v>
          </cell>
          <cell r="B4566" t="str">
            <v>يمامه الطلاع</v>
          </cell>
          <cell r="C4566" t="str">
            <v>تركي</v>
          </cell>
          <cell r="D4566" t="str">
            <v>ستيته</v>
          </cell>
          <cell r="E4566" t="str">
            <v>س1</v>
          </cell>
        </row>
        <row r="4567">
          <cell r="A4567">
            <v>216595</v>
          </cell>
          <cell r="B4567" t="str">
            <v>يمان كيوان</v>
          </cell>
          <cell r="C4567" t="str">
            <v xml:space="preserve">عبد الكريم </v>
          </cell>
          <cell r="D4567" t="str">
            <v xml:space="preserve">نادره </v>
          </cell>
          <cell r="E4567" t="str">
            <v>س1</v>
          </cell>
        </row>
        <row r="4568">
          <cell r="A4568">
            <v>216596</v>
          </cell>
          <cell r="B4568" t="str">
            <v>يوسف ابراهيم</v>
          </cell>
          <cell r="C4568" t="str">
            <v>ظافر</v>
          </cell>
          <cell r="D4568" t="str">
            <v>سناء</v>
          </cell>
          <cell r="E4568" t="str">
            <v>س1</v>
          </cell>
        </row>
        <row r="4569">
          <cell r="A4569">
            <v>205411</v>
          </cell>
          <cell r="B4569" t="str">
            <v>عبد الرحمن الفتيح</v>
          </cell>
          <cell r="C4569" t="str">
            <v>الحكم</v>
          </cell>
          <cell r="D4569" t="str">
            <v>مقبوله</v>
          </cell>
          <cell r="E4569" t="str">
            <v>س1</v>
          </cell>
        </row>
        <row r="4570">
          <cell r="A4570">
            <v>210060</v>
          </cell>
          <cell r="B4570" t="str">
            <v>مرام الخالد</v>
          </cell>
          <cell r="C4570" t="str">
            <v>احمد</v>
          </cell>
          <cell r="D4570" t="str">
            <v>وداد</v>
          </cell>
          <cell r="E4570" t="str">
            <v>س1</v>
          </cell>
        </row>
        <row r="4571">
          <cell r="A4571">
            <v>210336</v>
          </cell>
          <cell r="B4571" t="str">
            <v>رامي العوض</v>
          </cell>
          <cell r="C4571" t="str">
            <v>زياد</v>
          </cell>
          <cell r="D4571" t="str">
            <v>مجيدة</v>
          </cell>
          <cell r="E4571" t="str">
            <v>س1</v>
          </cell>
        </row>
        <row r="4572">
          <cell r="A4572">
            <v>211044</v>
          </cell>
          <cell r="B4572" t="str">
            <v>شيرين شيخ البلد</v>
          </cell>
          <cell r="C4572" t="str">
            <v>مازن</v>
          </cell>
          <cell r="D4572" t="str">
            <v>هند</v>
          </cell>
          <cell r="E4572" t="str">
            <v>س1</v>
          </cell>
        </row>
        <row r="4573">
          <cell r="A4573">
            <v>211073</v>
          </cell>
          <cell r="B4573" t="str">
            <v>عرفات السويداني</v>
          </cell>
          <cell r="C4573" t="str">
            <v>محمد</v>
          </cell>
          <cell r="D4573" t="str">
            <v>حفصه</v>
          </cell>
          <cell r="E4573" t="str">
            <v>س1</v>
          </cell>
        </row>
        <row r="4574">
          <cell r="A4574">
            <v>211186</v>
          </cell>
          <cell r="B4574" t="str">
            <v>مجد ليلى</v>
          </cell>
          <cell r="C4574" t="str">
            <v>هاني</v>
          </cell>
          <cell r="D4574" t="str">
            <v>سوسن</v>
          </cell>
          <cell r="E4574" t="str">
            <v>س1</v>
          </cell>
        </row>
        <row r="4575">
          <cell r="A4575">
            <v>211423</v>
          </cell>
          <cell r="B4575" t="str">
            <v>يزن سلوم</v>
          </cell>
          <cell r="C4575" t="str">
            <v>هيثم</v>
          </cell>
          <cell r="D4575" t="str">
            <v>فدوى</v>
          </cell>
          <cell r="E4575" t="str">
            <v>س1</v>
          </cell>
        </row>
        <row r="4576">
          <cell r="A4576">
            <v>211486</v>
          </cell>
          <cell r="B4576" t="str">
            <v>الاء الفوال</v>
          </cell>
          <cell r="C4576" t="str">
            <v>مروان</v>
          </cell>
          <cell r="D4576" t="str">
            <v>خلود</v>
          </cell>
          <cell r="E4576" t="str">
            <v>س1</v>
          </cell>
        </row>
        <row r="4577">
          <cell r="A4577">
            <v>211558</v>
          </cell>
          <cell r="B4577" t="str">
            <v>حازم عباس</v>
          </cell>
          <cell r="C4577" t="str">
            <v>احمد</v>
          </cell>
          <cell r="D4577" t="str">
            <v>يسرى</v>
          </cell>
          <cell r="E4577" t="str">
            <v>س1</v>
          </cell>
        </row>
        <row r="4578">
          <cell r="A4578">
            <v>211575</v>
          </cell>
          <cell r="B4578" t="str">
            <v>حنين صخر</v>
          </cell>
          <cell r="C4578" t="str">
            <v>محمد</v>
          </cell>
          <cell r="D4578" t="str">
            <v>منى</v>
          </cell>
          <cell r="E4578" t="str">
            <v>س1</v>
          </cell>
        </row>
        <row r="4579">
          <cell r="A4579">
            <v>211623</v>
          </cell>
          <cell r="B4579" t="str">
            <v>ربيع القطريب</v>
          </cell>
          <cell r="C4579" t="str">
            <v>محمد</v>
          </cell>
          <cell r="D4579" t="str">
            <v>رجاء</v>
          </cell>
          <cell r="E4579" t="str">
            <v>س1</v>
          </cell>
        </row>
        <row r="4580">
          <cell r="A4580">
            <v>211721</v>
          </cell>
          <cell r="B4580" t="str">
            <v>سماح ابوالنعاج</v>
          </cell>
          <cell r="C4580" t="str">
            <v>طلال</v>
          </cell>
          <cell r="D4580" t="str">
            <v>سهير</v>
          </cell>
          <cell r="E4580" t="str">
            <v>س1</v>
          </cell>
        </row>
        <row r="4581">
          <cell r="A4581">
            <v>211926</v>
          </cell>
          <cell r="B4581" t="str">
            <v>محمد وئام القجه</v>
          </cell>
          <cell r="C4581" t="str">
            <v>زكي</v>
          </cell>
          <cell r="D4581" t="str">
            <v>هنادي</v>
          </cell>
          <cell r="E4581" t="str">
            <v>س1</v>
          </cell>
        </row>
        <row r="4582">
          <cell r="A4582">
            <v>212074</v>
          </cell>
          <cell r="B4582" t="str">
            <v>ياسمين صقر</v>
          </cell>
          <cell r="C4582" t="str">
            <v>موسى</v>
          </cell>
          <cell r="D4582" t="str">
            <v>سهيلا</v>
          </cell>
          <cell r="E4582" t="str">
            <v>س1</v>
          </cell>
        </row>
        <row r="4583">
          <cell r="A4583">
            <v>212189</v>
          </cell>
          <cell r="B4583" t="str">
            <v>اماني العلاوي</v>
          </cell>
          <cell r="C4583" t="str">
            <v>خليل</v>
          </cell>
          <cell r="D4583" t="str">
            <v>بشيره</v>
          </cell>
          <cell r="E4583" t="str">
            <v>س1</v>
          </cell>
        </row>
        <row r="4584">
          <cell r="A4584">
            <v>212201</v>
          </cell>
          <cell r="B4584" t="str">
            <v>اناهيد سلام</v>
          </cell>
          <cell r="C4584" t="str">
            <v>يوسف</v>
          </cell>
          <cell r="D4584" t="str">
            <v>لينده</v>
          </cell>
          <cell r="E4584" t="str">
            <v>س1</v>
          </cell>
        </row>
        <row r="4585">
          <cell r="A4585">
            <v>212259</v>
          </cell>
          <cell r="B4585" t="str">
            <v>بركسام يوسف</v>
          </cell>
          <cell r="C4585" t="str">
            <v>غيث</v>
          </cell>
          <cell r="D4585" t="str">
            <v>نجاح</v>
          </cell>
          <cell r="E4585" t="str">
            <v>س1</v>
          </cell>
        </row>
        <row r="4586">
          <cell r="A4586">
            <v>212313</v>
          </cell>
          <cell r="B4586" t="str">
            <v>حنا حداد</v>
          </cell>
          <cell r="C4586" t="str">
            <v>جورج</v>
          </cell>
          <cell r="D4586" t="str">
            <v>هيفاء</v>
          </cell>
          <cell r="E4586" t="str">
            <v>س1</v>
          </cell>
        </row>
        <row r="4587">
          <cell r="A4587">
            <v>212314</v>
          </cell>
          <cell r="B4587" t="str">
            <v>حنان السلمان</v>
          </cell>
          <cell r="C4587" t="str">
            <v>حسين</v>
          </cell>
          <cell r="D4587" t="str">
            <v>بهيجه</v>
          </cell>
          <cell r="E4587" t="str">
            <v>س1</v>
          </cell>
        </row>
        <row r="4588">
          <cell r="A4588">
            <v>212320</v>
          </cell>
          <cell r="B4588" t="str">
            <v>حنين المحمود</v>
          </cell>
          <cell r="C4588" t="str">
            <v>جهاد</v>
          </cell>
          <cell r="D4588" t="str">
            <v>حنان</v>
          </cell>
          <cell r="E4588" t="str">
            <v>س1</v>
          </cell>
        </row>
        <row r="4589">
          <cell r="A4589">
            <v>212381</v>
          </cell>
          <cell r="B4589" t="str">
            <v>رامي الصحناوي</v>
          </cell>
          <cell r="C4589" t="str">
            <v>كنج</v>
          </cell>
          <cell r="D4589" t="str">
            <v>وفاء</v>
          </cell>
          <cell r="E4589" t="str">
            <v>س1</v>
          </cell>
        </row>
        <row r="4590">
          <cell r="A4590">
            <v>212435</v>
          </cell>
          <cell r="B4590" t="str">
            <v>رهف ديركي</v>
          </cell>
          <cell r="C4590" t="str">
            <v>احمد</v>
          </cell>
          <cell r="D4590" t="str">
            <v>سحر</v>
          </cell>
          <cell r="E4590" t="str">
            <v>س1</v>
          </cell>
        </row>
        <row r="4591">
          <cell r="A4591">
            <v>212719</v>
          </cell>
          <cell r="B4591" t="str">
            <v>كاترين الحسين</v>
          </cell>
          <cell r="C4591" t="str">
            <v>عدنان</v>
          </cell>
          <cell r="D4591" t="str">
            <v>هيام</v>
          </cell>
          <cell r="E4591" t="str">
            <v>س1</v>
          </cell>
        </row>
        <row r="4592">
          <cell r="A4592">
            <v>212720</v>
          </cell>
          <cell r="B4592" t="str">
            <v>كارول حسيك</v>
          </cell>
          <cell r="C4592" t="str">
            <v>تيسير</v>
          </cell>
          <cell r="D4592" t="str">
            <v>سعاد</v>
          </cell>
          <cell r="E4592" t="str">
            <v>س1</v>
          </cell>
        </row>
        <row r="4593">
          <cell r="A4593">
            <v>212754</v>
          </cell>
          <cell r="B4593" t="str">
            <v>ليلى القاسم</v>
          </cell>
          <cell r="C4593" t="str">
            <v>عبد الكريم</v>
          </cell>
          <cell r="D4593" t="str">
            <v>بديعه</v>
          </cell>
          <cell r="E4593" t="str">
            <v>س1</v>
          </cell>
        </row>
        <row r="4594">
          <cell r="A4594">
            <v>212804</v>
          </cell>
          <cell r="B4594" t="str">
            <v>محمد الخلف</v>
          </cell>
          <cell r="C4594" t="str">
            <v>محمود</v>
          </cell>
          <cell r="D4594" t="str">
            <v>حبسه</v>
          </cell>
          <cell r="E4594" t="str">
            <v>س1</v>
          </cell>
        </row>
        <row r="4595">
          <cell r="A4595">
            <v>212834</v>
          </cell>
          <cell r="B4595" t="str">
            <v>محمد صيدناوي</v>
          </cell>
          <cell r="C4595" t="str">
            <v>نايف</v>
          </cell>
          <cell r="D4595" t="str">
            <v>مريم</v>
          </cell>
          <cell r="E4595" t="str">
            <v>س1</v>
          </cell>
        </row>
        <row r="4596">
          <cell r="A4596">
            <v>212999</v>
          </cell>
          <cell r="B4596" t="str">
            <v>نورماريانا الصفدي</v>
          </cell>
          <cell r="C4596" t="str">
            <v>ذوقان</v>
          </cell>
          <cell r="D4596" t="str">
            <v>اسرار</v>
          </cell>
          <cell r="E4596" t="str">
            <v>س1</v>
          </cell>
        </row>
        <row r="4597">
          <cell r="A4597">
            <v>213028</v>
          </cell>
          <cell r="B4597" t="str">
            <v>هديه يحيى</v>
          </cell>
          <cell r="C4597" t="str">
            <v>غالب</v>
          </cell>
          <cell r="D4597" t="str">
            <v>كرام</v>
          </cell>
          <cell r="E4597" t="str">
            <v>س1</v>
          </cell>
        </row>
        <row r="4598">
          <cell r="A4598">
            <v>213036</v>
          </cell>
          <cell r="B4598" t="str">
            <v>هلا جنيد</v>
          </cell>
          <cell r="C4598" t="str">
            <v>محمد</v>
          </cell>
          <cell r="D4598" t="str">
            <v>غيداء</v>
          </cell>
          <cell r="E4598" t="str">
            <v>س1</v>
          </cell>
        </row>
        <row r="4599">
          <cell r="A4599">
            <v>213092</v>
          </cell>
          <cell r="B4599" t="str">
            <v>يحيى حمشو</v>
          </cell>
          <cell r="C4599" t="str">
            <v>حسن</v>
          </cell>
          <cell r="D4599" t="str">
            <v>هناء</v>
          </cell>
          <cell r="E4599" t="str">
            <v>س1</v>
          </cell>
        </row>
        <row r="4600">
          <cell r="A4600">
            <v>213093</v>
          </cell>
          <cell r="B4600" t="str">
            <v>يزن الدرويش</v>
          </cell>
          <cell r="C4600" t="str">
            <v>فريد</v>
          </cell>
          <cell r="D4600" t="str">
            <v>منال</v>
          </cell>
          <cell r="E4600" t="str">
            <v>س1</v>
          </cell>
        </row>
        <row r="4601">
          <cell r="A4601">
            <v>213101</v>
          </cell>
          <cell r="B4601" t="str">
            <v>يعقوب الحيدر</v>
          </cell>
          <cell r="C4601" t="str">
            <v>حيدر</v>
          </cell>
          <cell r="D4601" t="str">
            <v>عواطف</v>
          </cell>
          <cell r="E4601" t="str">
            <v>س1</v>
          </cell>
        </row>
        <row r="4602">
          <cell r="A4602">
            <v>213124</v>
          </cell>
          <cell r="B4602" t="str">
            <v>ابراهيم معروف</v>
          </cell>
          <cell r="C4602" t="str">
            <v>شحاده</v>
          </cell>
          <cell r="D4602" t="str">
            <v>حميده</v>
          </cell>
          <cell r="E4602" t="str">
            <v>س1</v>
          </cell>
        </row>
        <row r="4603">
          <cell r="A4603">
            <v>213128</v>
          </cell>
          <cell r="B4603" t="str">
            <v>احلام زينب</v>
          </cell>
          <cell r="C4603" t="str">
            <v>حسن</v>
          </cell>
          <cell r="D4603" t="str">
            <v>سعاد</v>
          </cell>
          <cell r="E4603" t="str">
            <v>س1</v>
          </cell>
        </row>
        <row r="4604">
          <cell r="A4604">
            <v>213138</v>
          </cell>
          <cell r="B4604" t="str">
            <v>احمد الغزالي</v>
          </cell>
          <cell r="C4604" t="str">
            <v>جمال</v>
          </cell>
          <cell r="D4604" t="str">
            <v>بثينه</v>
          </cell>
          <cell r="E4604" t="str">
            <v>س1</v>
          </cell>
        </row>
        <row r="4605">
          <cell r="A4605">
            <v>213141</v>
          </cell>
          <cell r="B4605" t="str">
            <v>احمد المظلوم</v>
          </cell>
          <cell r="C4605" t="str">
            <v>عمر</v>
          </cell>
          <cell r="D4605" t="str">
            <v>سعاد</v>
          </cell>
          <cell r="E4605" t="str">
            <v>س1</v>
          </cell>
        </row>
        <row r="4606">
          <cell r="A4606">
            <v>213143</v>
          </cell>
          <cell r="B4606" t="str">
            <v>احمد النفوري</v>
          </cell>
          <cell r="C4606" t="str">
            <v>اكرم</v>
          </cell>
          <cell r="D4606" t="str">
            <v>فاتنه</v>
          </cell>
          <cell r="E4606" t="str">
            <v>س1</v>
          </cell>
        </row>
        <row r="4607">
          <cell r="A4607">
            <v>213160</v>
          </cell>
          <cell r="B4607" t="str">
            <v>احمد علي حسن</v>
          </cell>
          <cell r="C4607" t="str">
            <v>محمد علي</v>
          </cell>
          <cell r="D4607" t="str">
            <v>نجاح</v>
          </cell>
          <cell r="E4607" t="str">
            <v>س1</v>
          </cell>
        </row>
        <row r="4608">
          <cell r="A4608">
            <v>213201</v>
          </cell>
          <cell r="B4608" t="str">
            <v>اشرف الشعشاع</v>
          </cell>
          <cell r="C4608" t="str">
            <v>معروف</v>
          </cell>
          <cell r="D4608" t="str">
            <v>بديعه</v>
          </cell>
          <cell r="E4608" t="str">
            <v>س1</v>
          </cell>
        </row>
        <row r="4609">
          <cell r="A4609">
            <v>213239</v>
          </cell>
          <cell r="B4609" t="str">
            <v>اليمان ادم</v>
          </cell>
          <cell r="C4609" t="str">
            <v>انس</v>
          </cell>
          <cell r="D4609" t="str">
            <v>هبه</v>
          </cell>
          <cell r="E4609" t="str">
            <v>س1</v>
          </cell>
        </row>
        <row r="4610">
          <cell r="A4610">
            <v>213267</v>
          </cell>
          <cell r="B4610" t="str">
            <v>انجي اللحام</v>
          </cell>
          <cell r="C4610" t="str">
            <v>ماهر</v>
          </cell>
          <cell r="D4610" t="str">
            <v>ليندا</v>
          </cell>
          <cell r="E4610" t="str">
            <v>س1</v>
          </cell>
        </row>
        <row r="4611">
          <cell r="A4611">
            <v>213279</v>
          </cell>
          <cell r="B4611" t="str">
            <v>انوار بدران</v>
          </cell>
          <cell r="C4611" t="str">
            <v>محمد عدنان</v>
          </cell>
          <cell r="D4611" t="str">
            <v>زبيده</v>
          </cell>
          <cell r="E4611" t="str">
            <v>س1</v>
          </cell>
        </row>
        <row r="4612">
          <cell r="A4612">
            <v>213301</v>
          </cell>
          <cell r="B4612" t="str">
            <v>ايناس القادري</v>
          </cell>
          <cell r="C4612" t="str">
            <v>محمود</v>
          </cell>
          <cell r="D4612" t="str">
            <v>حسنيه</v>
          </cell>
          <cell r="E4612" t="str">
            <v>س1</v>
          </cell>
        </row>
        <row r="4613">
          <cell r="A4613">
            <v>213315</v>
          </cell>
          <cell r="B4613" t="str">
            <v>باسكال عساف</v>
          </cell>
          <cell r="C4613" t="str">
            <v>نبيل</v>
          </cell>
          <cell r="D4613" t="str">
            <v>هويدا</v>
          </cell>
          <cell r="E4613" t="str">
            <v>س1</v>
          </cell>
        </row>
        <row r="4614">
          <cell r="A4614">
            <v>213317</v>
          </cell>
          <cell r="B4614" t="str">
            <v>بتول الحموي</v>
          </cell>
          <cell r="C4614" t="str">
            <v>صلاح الدين</v>
          </cell>
          <cell r="D4614" t="str">
            <v>رانيه</v>
          </cell>
          <cell r="E4614" t="str">
            <v>س1</v>
          </cell>
        </row>
        <row r="4615">
          <cell r="A4615">
            <v>213342</v>
          </cell>
          <cell r="B4615" t="str">
            <v>بشرى ابو خير</v>
          </cell>
          <cell r="C4615" t="str">
            <v>بهجات</v>
          </cell>
          <cell r="D4615" t="str">
            <v>ريما</v>
          </cell>
          <cell r="E4615" t="str">
            <v>س1</v>
          </cell>
        </row>
        <row r="4616">
          <cell r="A4616">
            <v>213361</v>
          </cell>
          <cell r="B4616" t="str">
            <v>تالار سمرجيان</v>
          </cell>
          <cell r="C4616" t="str">
            <v>ساركو</v>
          </cell>
          <cell r="D4616" t="str">
            <v xml:space="preserve">لينا </v>
          </cell>
          <cell r="E4616" t="str">
            <v>س1</v>
          </cell>
        </row>
        <row r="4617">
          <cell r="A4617">
            <v>213363</v>
          </cell>
          <cell r="B4617" t="str">
            <v>تسنيم بايزيد</v>
          </cell>
          <cell r="C4617" t="str">
            <v>عبد الحميد</v>
          </cell>
          <cell r="D4617" t="str">
            <v>ازدهار</v>
          </cell>
          <cell r="E4617" t="str">
            <v>س1</v>
          </cell>
        </row>
        <row r="4618">
          <cell r="A4618">
            <v>213371</v>
          </cell>
          <cell r="B4618" t="str">
            <v>توفيق المحمود</v>
          </cell>
          <cell r="C4618" t="str">
            <v>محمد</v>
          </cell>
          <cell r="D4618" t="str">
            <v>ابتسام</v>
          </cell>
          <cell r="E4618" t="str">
            <v>س1</v>
          </cell>
        </row>
        <row r="4619">
          <cell r="A4619">
            <v>213383</v>
          </cell>
          <cell r="B4619" t="str">
            <v>جريس عبود</v>
          </cell>
          <cell r="C4619" t="str">
            <v>ايمن</v>
          </cell>
          <cell r="D4619" t="str">
            <v>شاديه</v>
          </cell>
          <cell r="E4619" t="str">
            <v>س1</v>
          </cell>
        </row>
        <row r="4620">
          <cell r="A4620">
            <v>213418</v>
          </cell>
          <cell r="B4620" t="str">
            <v>حسن الداهوك</v>
          </cell>
          <cell r="C4620" t="str">
            <v>مرعي</v>
          </cell>
          <cell r="D4620" t="str">
            <v>سلطانه</v>
          </cell>
          <cell r="E4620" t="str">
            <v>س1</v>
          </cell>
        </row>
        <row r="4621">
          <cell r="A4621">
            <v>213452</v>
          </cell>
          <cell r="B4621" t="str">
            <v>حنين بن خضراء</v>
          </cell>
          <cell r="C4621" t="str">
            <v>ربحي</v>
          </cell>
          <cell r="D4621" t="str">
            <v>فاطمة</v>
          </cell>
          <cell r="E4621" t="str">
            <v>س1</v>
          </cell>
        </row>
        <row r="4622">
          <cell r="A4622">
            <v>213463</v>
          </cell>
          <cell r="B4622" t="str">
            <v>خالد مرعي</v>
          </cell>
          <cell r="C4622" t="str">
            <v>مرعي</v>
          </cell>
          <cell r="D4622" t="str">
            <v>ليلى</v>
          </cell>
          <cell r="E4622" t="str">
            <v>س1</v>
          </cell>
        </row>
        <row r="4623">
          <cell r="A4623">
            <v>213501</v>
          </cell>
          <cell r="B4623" t="str">
            <v>دعاء القسطي</v>
          </cell>
          <cell r="C4623" t="str">
            <v>يحيى</v>
          </cell>
          <cell r="D4623" t="str">
            <v>لبنا</v>
          </cell>
          <cell r="E4623" t="str">
            <v>س1</v>
          </cell>
        </row>
        <row r="4624">
          <cell r="A4624">
            <v>213511</v>
          </cell>
          <cell r="B4624" t="str">
            <v>دعاء ملحم</v>
          </cell>
          <cell r="C4624" t="str">
            <v>جهاد</v>
          </cell>
          <cell r="D4624" t="str">
            <v>ناديه</v>
          </cell>
          <cell r="E4624" t="str">
            <v>س1</v>
          </cell>
        </row>
        <row r="4625">
          <cell r="A4625">
            <v>213521</v>
          </cell>
          <cell r="B4625" t="str">
            <v>ديانا حمزه</v>
          </cell>
          <cell r="C4625" t="str">
            <v>سامر</v>
          </cell>
          <cell r="D4625" t="str">
            <v>علياء</v>
          </cell>
          <cell r="E4625" t="str">
            <v>س1</v>
          </cell>
        </row>
        <row r="4626">
          <cell r="A4626">
            <v>213562</v>
          </cell>
          <cell r="B4626" t="str">
            <v>راما عاصي</v>
          </cell>
          <cell r="C4626" t="str">
            <v>نديم</v>
          </cell>
          <cell r="D4626" t="str">
            <v>نبيهه</v>
          </cell>
          <cell r="E4626" t="str">
            <v>س1</v>
          </cell>
        </row>
        <row r="4627">
          <cell r="A4627">
            <v>213563</v>
          </cell>
          <cell r="B4627" t="str">
            <v>راما عرفه</v>
          </cell>
          <cell r="C4627" t="str">
            <v>محمد</v>
          </cell>
          <cell r="D4627" t="str">
            <v>لما</v>
          </cell>
          <cell r="E4627" t="str">
            <v>س1</v>
          </cell>
        </row>
        <row r="4628">
          <cell r="A4628">
            <v>213571</v>
          </cell>
          <cell r="B4628" t="str">
            <v>رامي عكو</v>
          </cell>
          <cell r="C4628" t="str">
            <v>انس</v>
          </cell>
          <cell r="D4628" t="str">
            <v>اسماء</v>
          </cell>
          <cell r="E4628" t="str">
            <v>س1</v>
          </cell>
        </row>
        <row r="4629">
          <cell r="A4629">
            <v>213600</v>
          </cell>
          <cell r="B4629" t="str">
            <v>رزقيه الحنت</v>
          </cell>
          <cell r="C4629" t="str">
            <v>جمعه</v>
          </cell>
          <cell r="D4629" t="str">
            <v>فاطمه</v>
          </cell>
          <cell r="E4629" t="str">
            <v>س1</v>
          </cell>
        </row>
        <row r="4630">
          <cell r="A4630">
            <v>213605</v>
          </cell>
          <cell r="B4630" t="str">
            <v>رشا المحمد</v>
          </cell>
          <cell r="C4630" t="str">
            <v>محمد</v>
          </cell>
          <cell r="D4630" t="str">
            <v>تعيبه</v>
          </cell>
          <cell r="E4630" t="str">
            <v>س1</v>
          </cell>
        </row>
        <row r="4631">
          <cell r="A4631">
            <v>213646</v>
          </cell>
          <cell r="B4631" t="str">
            <v>رهام ونوس</v>
          </cell>
          <cell r="C4631" t="str">
            <v>محمود</v>
          </cell>
          <cell r="D4631" t="str">
            <v>ميساء</v>
          </cell>
          <cell r="E4631" t="str">
            <v>س1</v>
          </cell>
        </row>
        <row r="4632">
          <cell r="A4632">
            <v>213648</v>
          </cell>
          <cell r="B4632" t="str">
            <v>رهف اسماعيل</v>
          </cell>
          <cell r="C4632" t="str">
            <v>عبد الوهاب</v>
          </cell>
          <cell r="D4632" t="str">
            <v>احلام</v>
          </cell>
          <cell r="E4632" t="str">
            <v>س1</v>
          </cell>
        </row>
        <row r="4633">
          <cell r="A4633">
            <v>213649</v>
          </cell>
          <cell r="B4633" t="str">
            <v>رهف الزياك</v>
          </cell>
          <cell r="C4633" t="str">
            <v>مصطفى</v>
          </cell>
          <cell r="D4633" t="str">
            <v>فاطمه</v>
          </cell>
          <cell r="E4633" t="str">
            <v>س1</v>
          </cell>
        </row>
        <row r="4634">
          <cell r="A4634">
            <v>213706</v>
          </cell>
          <cell r="B4634" t="str">
            <v>ريمه الايزار</v>
          </cell>
          <cell r="C4634" t="str">
            <v>محمد</v>
          </cell>
          <cell r="D4634" t="str">
            <v>امنه</v>
          </cell>
          <cell r="E4634" t="str">
            <v>س1</v>
          </cell>
        </row>
        <row r="4635">
          <cell r="A4635">
            <v>213711</v>
          </cell>
          <cell r="B4635" t="str">
            <v>زريف محمد</v>
          </cell>
          <cell r="C4635" t="str">
            <v>طلال</v>
          </cell>
          <cell r="D4635" t="str">
            <v>ليلى</v>
          </cell>
          <cell r="E4635" t="str">
            <v>س1</v>
          </cell>
        </row>
        <row r="4636">
          <cell r="A4636">
            <v>213728</v>
          </cell>
          <cell r="B4636" t="str">
            <v>زينب ايبش</v>
          </cell>
          <cell r="C4636" t="str">
            <v>محمد اديب</v>
          </cell>
          <cell r="D4636" t="str">
            <v>هناء</v>
          </cell>
          <cell r="E4636" t="str">
            <v>س1</v>
          </cell>
        </row>
        <row r="4637">
          <cell r="A4637">
            <v>213730</v>
          </cell>
          <cell r="B4637" t="str">
            <v>زينب حموده</v>
          </cell>
          <cell r="C4637" t="str">
            <v>سمير</v>
          </cell>
          <cell r="D4637" t="str">
            <v>عائده</v>
          </cell>
          <cell r="E4637" t="str">
            <v>س1</v>
          </cell>
        </row>
        <row r="4638">
          <cell r="A4638">
            <v>213761</v>
          </cell>
          <cell r="B4638" t="str">
            <v>سامح الدراوشه</v>
          </cell>
          <cell r="C4638" t="str">
            <v>سمير</v>
          </cell>
          <cell r="D4638" t="str">
            <v>خلود</v>
          </cell>
          <cell r="E4638" t="str">
            <v>س1</v>
          </cell>
        </row>
        <row r="4639">
          <cell r="A4639">
            <v>213770</v>
          </cell>
          <cell r="B4639" t="str">
            <v>سدره زايغ</v>
          </cell>
          <cell r="C4639" t="str">
            <v>محمد</v>
          </cell>
          <cell r="D4639" t="str">
            <v>ربى</v>
          </cell>
          <cell r="E4639" t="str">
            <v>س1</v>
          </cell>
        </row>
        <row r="4640">
          <cell r="A4640">
            <v>213773</v>
          </cell>
          <cell r="B4640" t="str">
            <v>سعد الصالح</v>
          </cell>
          <cell r="C4640" t="str">
            <v>عكاشه</v>
          </cell>
          <cell r="D4640" t="str">
            <v>سناء</v>
          </cell>
          <cell r="E4640" t="str">
            <v>س1</v>
          </cell>
        </row>
        <row r="4641">
          <cell r="A4641">
            <v>213775</v>
          </cell>
          <cell r="B4641" t="str">
            <v>سعده الحكيم</v>
          </cell>
          <cell r="C4641" t="str">
            <v>حزيفه</v>
          </cell>
          <cell r="D4641" t="str">
            <v>سميره</v>
          </cell>
          <cell r="E4641" t="str">
            <v>س1</v>
          </cell>
        </row>
        <row r="4642">
          <cell r="A4642">
            <v>213791</v>
          </cell>
          <cell r="B4642" t="str">
            <v>سمار حمود</v>
          </cell>
          <cell r="C4642" t="str">
            <v>محسن</v>
          </cell>
          <cell r="D4642" t="str">
            <v>سلوى</v>
          </cell>
          <cell r="E4642" t="str">
            <v>س1</v>
          </cell>
        </row>
        <row r="4643">
          <cell r="A4643">
            <v>213805</v>
          </cell>
          <cell r="B4643" t="str">
            <v>سهير حميد</v>
          </cell>
          <cell r="C4643" t="str">
            <v>ايوب</v>
          </cell>
          <cell r="D4643" t="str">
            <v>مريم</v>
          </cell>
          <cell r="E4643" t="str">
            <v>س1</v>
          </cell>
        </row>
        <row r="4644">
          <cell r="A4644">
            <v>213825</v>
          </cell>
          <cell r="B4644" t="str">
            <v>شذا لمع</v>
          </cell>
          <cell r="C4644" t="str">
            <v>حمزه</v>
          </cell>
          <cell r="D4644" t="str">
            <v>ادال</v>
          </cell>
          <cell r="E4644" t="str">
            <v>س1</v>
          </cell>
        </row>
        <row r="4645">
          <cell r="A4645">
            <v>213827</v>
          </cell>
          <cell r="B4645" t="str">
            <v>شذى عاصي</v>
          </cell>
          <cell r="C4645" t="str">
            <v>جورج</v>
          </cell>
          <cell r="D4645" t="str">
            <v>سيده</v>
          </cell>
          <cell r="E4645" t="str">
            <v>س1</v>
          </cell>
        </row>
        <row r="4646">
          <cell r="A4646">
            <v>213828</v>
          </cell>
          <cell r="B4646" t="str">
            <v>شذى عبد الحميد</v>
          </cell>
          <cell r="C4646" t="str">
            <v>بسام</v>
          </cell>
          <cell r="D4646" t="str">
            <v>تغريد</v>
          </cell>
          <cell r="E4646" t="str">
            <v>س1</v>
          </cell>
        </row>
        <row r="4647">
          <cell r="A4647">
            <v>213843</v>
          </cell>
          <cell r="B4647" t="str">
            <v>شيرين ديب</v>
          </cell>
          <cell r="C4647" t="str">
            <v>مالك</v>
          </cell>
          <cell r="D4647" t="str">
            <v>مديحه</v>
          </cell>
          <cell r="E4647" t="str">
            <v>س1</v>
          </cell>
        </row>
        <row r="4648">
          <cell r="A4648">
            <v>213846</v>
          </cell>
          <cell r="B4648" t="str">
            <v>صبا سليمان</v>
          </cell>
          <cell r="C4648" t="str">
            <v>راغب</v>
          </cell>
          <cell r="D4648" t="str">
            <v>ساميا</v>
          </cell>
          <cell r="E4648" t="str">
            <v>س1</v>
          </cell>
        </row>
        <row r="4649">
          <cell r="A4649">
            <v>213872</v>
          </cell>
          <cell r="B4649" t="str">
            <v>عاصم مكارم</v>
          </cell>
          <cell r="C4649" t="str">
            <v>حسن</v>
          </cell>
          <cell r="D4649" t="str">
            <v>اسماء</v>
          </cell>
          <cell r="E4649" t="str">
            <v>س1</v>
          </cell>
        </row>
        <row r="4650">
          <cell r="A4650">
            <v>213880</v>
          </cell>
          <cell r="B4650" t="str">
            <v>عبد الرزاق كوجك</v>
          </cell>
          <cell r="C4650" t="str">
            <v>محمد</v>
          </cell>
          <cell r="D4650" t="str">
            <v>هنادي</v>
          </cell>
          <cell r="E4650" t="str">
            <v>س1</v>
          </cell>
        </row>
        <row r="4651">
          <cell r="A4651">
            <v>213891</v>
          </cell>
          <cell r="B4651" t="str">
            <v>عبد الله يوسف</v>
          </cell>
          <cell r="C4651" t="str">
            <v>محمد رضا</v>
          </cell>
          <cell r="D4651" t="str">
            <v>انعام</v>
          </cell>
          <cell r="E4651" t="str">
            <v>س1</v>
          </cell>
        </row>
        <row r="4652">
          <cell r="A4652">
            <v>213892</v>
          </cell>
          <cell r="B4652" t="str">
            <v>عبد المجيد الحريري</v>
          </cell>
          <cell r="C4652" t="str">
            <v>ياسر</v>
          </cell>
          <cell r="D4652" t="str">
            <v>خوله</v>
          </cell>
          <cell r="E4652" t="str">
            <v>س1</v>
          </cell>
        </row>
        <row r="4653">
          <cell r="A4653">
            <v>213897</v>
          </cell>
          <cell r="B4653" t="str">
            <v>عبيده السعدي</v>
          </cell>
          <cell r="C4653" t="str">
            <v>خالد</v>
          </cell>
          <cell r="D4653" t="str">
            <v>تغريد</v>
          </cell>
          <cell r="E4653" t="str">
            <v>س1</v>
          </cell>
        </row>
        <row r="4654">
          <cell r="A4654">
            <v>213905</v>
          </cell>
          <cell r="B4654" t="str">
            <v>عتاب بكري باشا</v>
          </cell>
          <cell r="C4654" t="str">
            <v>محمد</v>
          </cell>
          <cell r="D4654" t="str">
            <v>منيره</v>
          </cell>
          <cell r="E4654" t="str">
            <v>س1</v>
          </cell>
        </row>
        <row r="4655">
          <cell r="A4655">
            <v>213906</v>
          </cell>
          <cell r="B4655" t="str">
            <v>عدنان حموده</v>
          </cell>
          <cell r="C4655" t="str">
            <v>غسان</v>
          </cell>
          <cell r="D4655" t="str">
            <v>سكينه</v>
          </cell>
          <cell r="E4655" t="str">
            <v>س1</v>
          </cell>
        </row>
        <row r="4656">
          <cell r="A4656">
            <v>213924</v>
          </cell>
          <cell r="B4656" t="str">
            <v>عفراء علي</v>
          </cell>
          <cell r="C4656" t="str">
            <v>علي</v>
          </cell>
          <cell r="D4656" t="str">
            <v>رمزه</v>
          </cell>
          <cell r="E4656" t="str">
            <v>س1</v>
          </cell>
        </row>
        <row r="4657">
          <cell r="A4657">
            <v>213933</v>
          </cell>
          <cell r="B4657" t="str">
            <v>علا محمد</v>
          </cell>
          <cell r="C4657" t="str">
            <v>محمد</v>
          </cell>
          <cell r="D4657" t="str">
            <v>هدى</v>
          </cell>
          <cell r="E4657" t="str">
            <v>س1</v>
          </cell>
        </row>
        <row r="4658">
          <cell r="A4658">
            <v>213949</v>
          </cell>
          <cell r="B4658" t="str">
            <v>علي زهوه</v>
          </cell>
          <cell r="C4658" t="str">
            <v>عيسى</v>
          </cell>
          <cell r="D4658" t="str">
            <v>سوزان</v>
          </cell>
          <cell r="E4658" t="str">
            <v>س1</v>
          </cell>
        </row>
        <row r="4659">
          <cell r="A4659">
            <v>213971</v>
          </cell>
          <cell r="B4659" t="str">
            <v>عهد الحجله</v>
          </cell>
          <cell r="C4659" t="str">
            <v>ابراهيم</v>
          </cell>
          <cell r="D4659" t="str">
            <v>اميه</v>
          </cell>
          <cell r="E4659" t="str">
            <v>س1</v>
          </cell>
        </row>
        <row r="4660">
          <cell r="A4660">
            <v>213972</v>
          </cell>
          <cell r="B4660" t="str">
            <v>عهد السوادي</v>
          </cell>
          <cell r="C4660" t="str">
            <v>مهند</v>
          </cell>
          <cell r="D4660" t="str">
            <v>غيداء</v>
          </cell>
          <cell r="E4660" t="str">
            <v>س1</v>
          </cell>
        </row>
        <row r="4661">
          <cell r="A4661">
            <v>214003</v>
          </cell>
          <cell r="B4661" t="str">
            <v>فادي العفلق</v>
          </cell>
          <cell r="C4661" t="str">
            <v>وليد</v>
          </cell>
          <cell r="D4661" t="str">
            <v>انتصار</v>
          </cell>
          <cell r="E4661" t="str">
            <v>س1</v>
          </cell>
        </row>
        <row r="4662">
          <cell r="A4662">
            <v>214021</v>
          </cell>
          <cell r="B4662" t="str">
            <v>فاطمه عجاج</v>
          </cell>
          <cell r="C4662" t="str">
            <v>محمد</v>
          </cell>
          <cell r="D4662" t="str">
            <v>ازدهار</v>
          </cell>
          <cell r="E4662" t="str">
            <v>س1</v>
          </cell>
        </row>
        <row r="4663">
          <cell r="A4663">
            <v>214046</v>
          </cell>
          <cell r="B4663" t="str">
            <v>قصي نصر</v>
          </cell>
          <cell r="C4663" t="str">
            <v>ايمن</v>
          </cell>
          <cell r="D4663" t="str">
            <v>خالده</v>
          </cell>
          <cell r="E4663" t="str">
            <v>س1</v>
          </cell>
        </row>
        <row r="4664">
          <cell r="A4664">
            <v>214076</v>
          </cell>
          <cell r="B4664" t="str">
            <v>لانا الشماع</v>
          </cell>
          <cell r="C4664" t="str">
            <v>امين</v>
          </cell>
          <cell r="D4664" t="str">
            <v>ناريمان</v>
          </cell>
          <cell r="E4664" t="str">
            <v>س1</v>
          </cell>
        </row>
        <row r="4665">
          <cell r="A4665">
            <v>214084</v>
          </cell>
          <cell r="B4665" t="str">
            <v>لبانا عربي</v>
          </cell>
          <cell r="C4665" t="str">
            <v>ابراهيم</v>
          </cell>
          <cell r="D4665" t="str">
            <v>شهيره</v>
          </cell>
          <cell r="E4665" t="str">
            <v>س1</v>
          </cell>
        </row>
        <row r="4666">
          <cell r="A4666">
            <v>214096</v>
          </cell>
          <cell r="B4666" t="str">
            <v>لما دركل</v>
          </cell>
          <cell r="C4666" t="str">
            <v>احمد سمير</v>
          </cell>
          <cell r="D4666" t="str">
            <v>هالا</v>
          </cell>
          <cell r="E4666" t="str">
            <v>س1</v>
          </cell>
        </row>
        <row r="4667">
          <cell r="A4667">
            <v>214120</v>
          </cell>
          <cell r="B4667" t="str">
            <v>لين الخوري</v>
          </cell>
          <cell r="C4667" t="str">
            <v>جورج</v>
          </cell>
          <cell r="D4667" t="str">
            <v>نزيهه</v>
          </cell>
          <cell r="E4667" t="str">
            <v>س1</v>
          </cell>
        </row>
        <row r="4668">
          <cell r="A4668">
            <v>214147</v>
          </cell>
          <cell r="B4668" t="str">
            <v>ماريا شيحه</v>
          </cell>
          <cell r="C4668" t="str">
            <v>منير</v>
          </cell>
          <cell r="D4668" t="str">
            <v>حياة</v>
          </cell>
          <cell r="E4668" t="str">
            <v>س1</v>
          </cell>
        </row>
        <row r="4669">
          <cell r="A4669">
            <v>214154</v>
          </cell>
          <cell r="B4669" t="str">
            <v>ماهر بدران</v>
          </cell>
          <cell r="C4669" t="str">
            <v>نبهان</v>
          </cell>
          <cell r="D4669" t="str">
            <v>رويده</v>
          </cell>
          <cell r="E4669" t="str">
            <v>س1</v>
          </cell>
        </row>
        <row r="4670">
          <cell r="A4670">
            <v>214255</v>
          </cell>
          <cell r="B4670" t="str">
            <v>محمد غيث الشيخ</v>
          </cell>
          <cell r="C4670" t="str">
            <v>عبد الله</v>
          </cell>
          <cell r="D4670" t="str">
            <v>مروا</v>
          </cell>
          <cell r="E4670" t="str">
            <v>س1</v>
          </cell>
        </row>
        <row r="4671">
          <cell r="A4671">
            <v>214286</v>
          </cell>
          <cell r="B4671" t="str">
            <v>محمود الرفاعي</v>
          </cell>
          <cell r="C4671" t="str">
            <v>احمد</v>
          </cell>
          <cell r="D4671" t="str">
            <v>فاطمه</v>
          </cell>
          <cell r="E4671" t="str">
            <v>س1</v>
          </cell>
        </row>
        <row r="4672">
          <cell r="A4672">
            <v>214303</v>
          </cell>
          <cell r="B4672" t="str">
            <v>مرام ديروان</v>
          </cell>
          <cell r="C4672" t="str">
            <v>رفعت</v>
          </cell>
          <cell r="D4672" t="str">
            <v>نداء</v>
          </cell>
          <cell r="E4672" t="str">
            <v>س1</v>
          </cell>
        </row>
        <row r="4673">
          <cell r="A4673">
            <v>214310</v>
          </cell>
          <cell r="B4673" t="str">
            <v>مرح محمد</v>
          </cell>
          <cell r="C4673" t="str">
            <v>موفق</v>
          </cell>
          <cell r="D4673" t="str">
            <v>منى</v>
          </cell>
          <cell r="E4673" t="str">
            <v>س1</v>
          </cell>
        </row>
        <row r="4674">
          <cell r="A4674">
            <v>214334</v>
          </cell>
          <cell r="B4674" t="str">
            <v>مصطفى الحاج</v>
          </cell>
          <cell r="C4674" t="str">
            <v>محمد</v>
          </cell>
          <cell r="D4674" t="str">
            <v>امنه</v>
          </cell>
          <cell r="E4674" t="str">
            <v>س1</v>
          </cell>
        </row>
        <row r="4675">
          <cell r="A4675">
            <v>214343</v>
          </cell>
          <cell r="B4675" t="str">
            <v>معاذ عصفور</v>
          </cell>
          <cell r="C4675" t="str">
            <v>محمد</v>
          </cell>
          <cell r="D4675" t="str">
            <v>امينه</v>
          </cell>
          <cell r="E4675" t="str">
            <v>س1</v>
          </cell>
        </row>
        <row r="4676">
          <cell r="A4676">
            <v>214345</v>
          </cell>
          <cell r="B4676" t="str">
            <v>ملاذ رزق</v>
          </cell>
          <cell r="C4676" t="str">
            <v>جواد</v>
          </cell>
          <cell r="D4676" t="str">
            <v>ميرنا</v>
          </cell>
          <cell r="E4676" t="str">
            <v>س1</v>
          </cell>
        </row>
        <row r="4677">
          <cell r="A4677">
            <v>214359</v>
          </cell>
          <cell r="B4677" t="str">
            <v>مها شدود</v>
          </cell>
          <cell r="C4677" t="str">
            <v>فؤاد</v>
          </cell>
          <cell r="D4677" t="str">
            <v>خديجه</v>
          </cell>
          <cell r="E4677" t="str">
            <v>س1</v>
          </cell>
        </row>
        <row r="4678">
          <cell r="A4678">
            <v>214375</v>
          </cell>
          <cell r="B4678" t="str">
            <v>ميرنا عبود</v>
          </cell>
          <cell r="C4678" t="str">
            <v>رامي</v>
          </cell>
          <cell r="D4678" t="str">
            <v>سلام</v>
          </cell>
          <cell r="E4678" t="str">
            <v>س1</v>
          </cell>
        </row>
        <row r="4679">
          <cell r="A4679">
            <v>214381</v>
          </cell>
          <cell r="B4679" t="str">
            <v>ميس ضوا</v>
          </cell>
          <cell r="C4679" t="str">
            <v>عدنان</v>
          </cell>
          <cell r="D4679" t="str">
            <v>نهاد</v>
          </cell>
          <cell r="E4679" t="str">
            <v>س1</v>
          </cell>
        </row>
        <row r="4680">
          <cell r="A4680">
            <v>214391</v>
          </cell>
          <cell r="B4680" t="str">
            <v>نادين قبراوي</v>
          </cell>
          <cell r="C4680" t="str">
            <v>نزير</v>
          </cell>
          <cell r="D4680" t="str">
            <v>ايمان</v>
          </cell>
          <cell r="E4680" t="str">
            <v>س1</v>
          </cell>
        </row>
        <row r="4681">
          <cell r="A4681">
            <v>214393</v>
          </cell>
          <cell r="B4681" t="str">
            <v>نارمين حمدان</v>
          </cell>
          <cell r="C4681" t="str">
            <v>حمزي</v>
          </cell>
          <cell r="D4681" t="str">
            <v>وفاء</v>
          </cell>
          <cell r="E4681" t="str">
            <v>س1</v>
          </cell>
        </row>
        <row r="4682">
          <cell r="A4682">
            <v>214404</v>
          </cell>
          <cell r="B4682" t="str">
            <v>ندى الجوخدار</v>
          </cell>
          <cell r="C4682" t="str">
            <v>حسن</v>
          </cell>
          <cell r="D4682" t="str">
            <v>سميه</v>
          </cell>
          <cell r="E4682" t="str">
            <v>س1</v>
          </cell>
        </row>
        <row r="4683">
          <cell r="A4683">
            <v>214406</v>
          </cell>
          <cell r="B4683" t="str">
            <v>ندى شليويط</v>
          </cell>
          <cell r="C4683" t="str">
            <v>سالم</v>
          </cell>
          <cell r="D4683" t="str">
            <v>كريمه</v>
          </cell>
          <cell r="E4683" t="str">
            <v>س1</v>
          </cell>
        </row>
        <row r="4684">
          <cell r="A4684">
            <v>214414</v>
          </cell>
          <cell r="B4684" t="str">
            <v>نرمين صالح</v>
          </cell>
          <cell r="C4684" t="str">
            <v>محمد</v>
          </cell>
          <cell r="D4684" t="str">
            <v>هناء</v>
          </cell>
          <cell r="E4684" t="str">
            <v>س1</v>
          </cell>
        </row>
        <row r="4685">
          <cell r="A4685">
            <v>214434</v>
          </cell>
          <cell r="B4685" t="str">
            <v>نوال طلب</v>
          </cell>
          <cell r="C4685" t="str">
            <v>مروان</v>
          </cell>
          <cell r="D4685" t="str">
            <v>لمياء</v>
          </cell>
          <cell r="E4685" t="str">
            <v>س1</v>
          </cell>
        </row>
        <row r="4686">
          <cell r="A4686">
            <v>214449</v>
          </cell>
          <cell r="B4686" t="str">
            <v>نور الله رزق</v>
          </cell>
          <cell r="C4686" t="str">
            <v>سامر</v>
          </cell>
          <cell r="D4686" t="str">
            <v>منيره</v>
          </cell>
          <cell r="E4686" t="str">
            <v>س1</v>
          </cell>
        </row>
        <row r="4687">
          <cell r="A4687">
            <v>214471</v>
          </cell>
          <cell r="B4687" t="str">
            <v>نور عبد السلام</v>
          </cell>
          <cell r="C4687" t="str">
            <v>عدنان</v>
          </cell>
          <cell r="D4687" t="str">
            <v>نجاح</v>
          </cell>
          <cell r="E4687" t="str">
            <v>س1</v>
          </cell>
        </row>
        <row r="4688">
          <cell r="A4688">
            <v>214492</v>
          </cell>
          <cell r="B4688" t="str">
            <v>نيروز مناد</v>
          </cell>
          <cell r="C4688" t="str">
            <v>سعيد</v>
          </cell>
          <cell r="D4688" t="str">
            <v>فيروز</v>
          </cell>
          <cell r="E4688" t="str">
            <v>س1</v>
          </cell>
        </row>
        <row r="4689">
          <cell r="A4689">
            <v>214508</v>
          </cell>
          <cell r="B4689" t="str">
            <v>هبه الله جاري</v>
          </cell>
          <cell r="C4689" t="str">
            <v>مامون</v>
          </cell>
          <cell r="D4689" t="str">
            <v>دلال</v>
          </cell>
          <cell r="E4689" t="str">
            <v>س1</v>
          </cell>
        </row>
        <row r="4690">
          <cell r="A4690">
            <v>214533</v>
          </cell>
          <cell r="B4690" t="str">
            <v>هشام عثمان</v>
          </cell>
          <cell r="C4690" t="str">
            <v>خليل</v>
          </cell>
          <cell r="D4690" t="str">
            <v>صبحيه</v>
          </cell>
          <cell r="E4690" t="str">
            <v>س1</v>
          </cell>
        </row>
        <row r="4691">
          <cell r="A4691">
            <v>214546</v>
          </cell>
          <cell r="B4691" t="str">
            <v xml:space="preserve">هنادي بهاء الدين الشعراني </v>
          </cell>
          <cell r="C4691" t="str">
            <v>ماجد</v>
          </cell>
          <cell r="D4691" t="str">
            <v>شاديه</v>
          </cell>
          <cell r="E4691" t="str">
            <v>س1</v>
          </cell>
        </row>
        <row r="4692">
          <cell r="A4692">
            <v>214556</v>
          </cell>
          <cell r="B4692" t="str">
            <v>هيلين الحلبي</v>
          </cell>
          <cell r="C4692" t="str">
            <v>معضاد</v>
          </cell>
          <cell r="D4692" t="str">
            <v>نيبال</v>
          </cell>
          <cell r="E4692" t="str">
            <v>س1</v>
          </cell>
        </row>
        <row r="4693">
          <cell r="A4693">
            <v>214561</v>
          </cell>
          <cell r="B4693" t="str">
            <v>وائل ملا</v>
          </cell>
          <cell r="C4693" t="str">
            <v>جمال</v>
          </cell>
          <cell r="D4693" t="str">
            <v>وصال</v>
          </cell>
          <cell r="E4693" t="str">
            <v>س1</v>
          </cell>
        </row>
        <row r="4694">
          <cell r="A4694">
            <v>214572</v>
          </cell>
          <cell r="B4694" t="str">
            <v>وعد المنجد</v>
          </cell>
          <cell r="C4694" t="str">
            <v>مصطفى</v>
          </cell>
          <cell r="D4694" t="str">
            <v>فريال</v>
          </cell>
          <cell r="E4694" t="str">
            <v>س1</v>
          </cell>
        </row>
        <row r="4695">
          <cell r="A4695">
            <v>214624</v>
          </cell>
          <cell r="B4695" t="str">
            <v>يسرى سلام</v>
          </cell>
          <cell r="C4695" t="str">
            <v xml:space="preserve">فايز </v>
          </cell>
          <cell r="D4695" t="str">
            <v>ابتهاج</v>
          </cell>
          <cell r="E4695" t="str">
            <v>س1</v>
          </cell>
        </row>
        <row r="4696">
          <cell r="A4696">
            <v>214645</v>
          </cell>
          <cell r="B4696" t="str">
            <v>محمد ابرهيم مهايني</v>
          </cell>
          <cell r="C4696" t="str">
            <v>محمد اديب</v>
          </cell>
          <cell r="D4696" t="str">
            <v>سوزان</v>
          </cell>
          <cell r="E4696" t="str">
            <v>س1</v>
          </cell>
        </row>
        <row r="4697">
          <cell r="A4697">
            <v>215520</v>
          </cell>
          <cell r="B4697" t="str">
            <v>اسراء محسن</v>
          </cell>
          <cell r="C4697" t="str">
            <v>محسن</v>
          </cell>
          <cell r="E4697" t="str">
            <v>س1</v>
          </cell>
        </row>
        <row r="4698">
          <cell r="A4698">
            <v>216597</v>
          </cell>
          <cell r="B4698" t="str">
            <v xml:space="preserve">اليسار عمار </v>
          </cell>
          <cell r="E4698" t="str">
            <v>س1</v>
          </cell>
        </row>
        <row r="4699">
          <cell r="A4699">
            <v>204285</v>
          </cell>
          <cell r="B4699" t="str">
            <v>رشا الباشا</v>
          </cell>
          <cell r="C4699" t="str">
            <v>رئيف</v>
          </cell>
          <cell r="D4699" t="str">
            <v>رجاء</v>
          </cell>
          <cell r="E4699" t="str">
            <v>س2</v>
          </cell>
        </row>
        <row r="4700">
          <cell r="A4700">
            <v>204656</v>
          </cell>
          <cell r="B4700" t="str">
            <v>زورو الهجري</v>
          </cell>
          <cell r="C4700" t="str">
            <v>عادل</v>
          </cell>
          <cell r="D4700" t="str">
            <v>تركيه</v>
          </cell>
          <cell r="E4700" t="str">
            <v>س2</v>
          </cell>
        </row>
        <row r="4701">
          <cell r="A4701">
            <v>204682</v>
          </cell>
          <cell r="B4701" t="str">
            <v>زين العابدين خضور</v>
          </cell>
          <cell r="C4701" t="str">
            <v>امين</v>
          </cell>
          <cell r="D4701" t="str">
            <v>هدى</v>
          </cell>
          <cell r="E4701" t="str">
            <v>س2</v>
          </cell>
        </row>
        <row r="4702">
          <cell r="A4702">
            <v>205674</v>
          </cell>
          <cell r="B4702" t="str">
            <v>علا جنيد</v>
          </cell>
          <cell r="C4702" t="str">
            <v>معتصم</v>
          </cell>
          <cell r="D4702" t="str">
            <v>مهى</v>
          </cell>
          <cell r="E4702" t="str">
            <v>س2</v>
          </cell>
        </row>
        <row r="4703">
          <cell r="A4703">
            <v>206592</v>
          </cell>
          <cell r="B4703" t="str">
            <v>ليث ماشفج</v>
          </cell>
          <cell r="C4703" t="str">
            <v>موفق</v>
          </cell>
          <cell r="D4703" t="str">
            <v>سوسن</v>
          </cell>
          <cell r="E4703" t="str">
            <v>س2</v>
          </cell>
        </row>
        <row r="4704">
          <cell r="A4704">
            <v>207236</v>
          </cell>
          <cell r="B4704" t="str">
            <v>محمد عمران</v>
          </cell>
          <cell r="C4704" t="str">
            <v>علي</v>
          </cell>
          <cell r="E4704" t="str">
            <v>س2</v>
          </cell>
        </row>
        <row r="4705">
          <cell r="A4705">
            <v>207596</v>
          </cell>
          <cell r="B4705" t="str">
            <v>معمر اسعد</v>
          </cell>
          <cell r="C4705" t="str">
            <v>يوسف</v>
          </cell>
          <cell r="D4705" t="str">
            <v>هناء</v>
          </cell>
          <cell r="E4705" t="str">
            <v>س2</v>
          </cell>
        </row>
        <row r="4706">
          <cell r="A4706">
            <v>207927</v>
          </cell>
          <cell r="B4706" t="str">
            <v>ناهد عبيد</v>
          </cell>
          <cell r="C4706" t="str">
            <v>طاهر</v>
          </cell>
          <cell r="D4706" t="str">
            <v>نجوى</v>
          </cell>
          <cell r="E4706" t="str">
            <v>س2</v>
          </cell>
        </row>
        <row r="4707">
          <cell r="A4707">
            <v>208618</v>
          </cell>
          <cell r="B4707" t="str">
            <v>ولادة النبواني</v>
          </cell>
          <cell r="C4707" t="str">
            <v>حاتم</v>
          </cell>
          <cell r="D4707" t="str">
            <v xml:space="preserve">نها </v>
          </cell>
          <cell r="E4707" t="str">
            <v>س2</v>
          </cell>
        </row>
        <row r="4708">
          <cell r="A4708">
            <v>209597</v>
          </cell>
          <cell r="B4708" t="str">
            <v>منال اسماعيل</v>
          </cell>
          <cell r="C4708" t="str">
            <v>محمد</v>
          </cell>
          <cell r="D4708" t="str">
            <v>مريم</v>
          </cell>
          <cell r="E4708" t="str">
            <v>س2</v>
          </cell>
        </row>
        <row r="4709">
          <cell r="A4709">
            <v>210816</v>
          </cell>
          <cell r="B4709" t="str">
            <v>انطوان قسيس</v>
          </cell>
          <cell r="C4709" t="str">
            <v>بشار</v>
          </cell>
          <cell r="D4709" t="str">
            <v>ميريام</v>
          </cell>
          <cell r="E4709" t="str">
            <v>س2</v>
          </cell>
        </row>
        <row r="4710">
          <cell r="A4710">
            <v>210998</v>
          </cell>
          <cell r="B4710" t="str">
            <v>ساره الشماس</v>
          </cell>
          <cell r="C4710" t="str">
            <v>مفيد</v>
          </cell>
          <cell r="D4710" t="str">
            <v>ماري</v>
          </cell>
          <cell r="E4710" t="str">
            <v>س2</v>
          </cell>
        </row>
        <row r="4711">
          <cell r="A4711">
            <v>211079</v>
          </cell>
          <cell r="B4711" t="str">
            <v>علا بركات</v>
          </cell>
          <cell r="C4711" t="str">
            <v>محمد</v>
          </cell>
          <cell r="D4711" t="str">
            <v>رائده</v>
          </cell>
          <cell r="E4711" t="str">
            <v>س2</v>
          </cell>
        </row>
        <row r="4712">
          <cell r="A4712">
            <v>211507</v>
          </cell>
          <cell r="B4712" t="str">
            <v>ايات الرمضان</v>
          </cell>
          <cell r="C4712" t="str">
            <v>غازي</v>
          </cell>
          <cell r="D4712" t="str">
            <v>يسرى</v>
          </cell>
          <cell r="E4712" t="str">
            <v>س2</v>
          </cell>
        </row>
        <row r="4713">
          <cell r="A4713">
            <v>211827</v>
          </cell>
          <cell r="B4713" t="str">
            <v>فرح الاحمد</v>
          </cell>
          <cell r="C4713" t="str">
            <v>محمد</v>
          </cell>
          <cell r="D4713" t="str">
            <v>نجاح</v>
          </cell>
          <cell r="E4713" t="str">
            <v>س2</v>
          </cell>
        </row>
        <row r="4714">
          <cell r="A4714">
            <v>212016</v>
          </cell>
          <cell r="B4714" t="str">
            <v>نورهان حيدر</v>
          </cell>
          <cell r="C4714" t="str">
            <v>عبدو</v>
          </cell>
          <cell r="D4714" t="str">
            <v>زهور</v>
          </cell>
          <cell r="E4714" t="str">
            <v>س2</v>
          </cell>
        </row>
        <row r="4715">
          <cell r="A4715">
            <v>212624</v>
          </cell>
          <cell r="B4715" t="str">
            <v>عفراء نصره</v>
          </cell>
          <cell r="C4715" t="str">
            <v xml:space="preserve">جمال  </v>
          </cell>
          <cell r="D4715" t="str">
            <v>تمره</v>
          </cell>
          <cell r="E4715" t="str">
            <v>س2</v>
          </cell>
        </row>
        <row r="4716">
          <cell r="A4716">
            <v>212936</v>
          </cell>
          <cell r="B4716" t="str">
            <v>ميلاد هندي</v>
          </cell>
          <cell r="C4716" t="str">
            <v>ممتاز</v>
          </cell>
          <cell r="D4716" t="str">
            <v>عائده</v>
          </cell>
          <cell r="E4716" t="str">
            <v>س2</v>
          </cell>
        </row>
        <row r="4717">
          <cell r="A4717">
            <v>212959</v>
          </cell>
          <cell r="B4717" t="str">
            <v>ندى قريط</v>
          </cell>
          <cell r="C4717" t="str">
            <v>مروان</v>
          </cell>
          <cell r="D4717" t="str">
            <v>سميره</v>
          </cell>
          <cell r="E4717" t="str">
            <v>س2</v>
          </cell>
        </row>
        <row r="4718">
          <cell r="A4718">
            <v>212970</v>
          </cell>
          <cell r="B4718" t="str">
            <v>نغم حمزه</v>
          </cell>
          <cell r="C4718" t="str">
            <v>زيدان</v>
          </cell>
          <cell r="D4718" t="str">
            <v>مها</v>
          </cell>
          <cell r="E4718" t="str">
            <v>س2</v>
          </cell>
        </row>
        <row r="4719">
          <cell r="A4719">
            <v>213059</v>
          </cell>
          <cell r="B4719" t="str">
            <v>وسام الكردي</v>
          </cell>
          <cell r="C4719" t="str">
            <v>فاروق</v>
          </cell>
          <cell r="D4719" t="str">
            <v>سمر</v>
          </cell>
          <cell r="E4719" t="str">
            <v>س2</v>
          </cell>
        </row>
        <row r="4720">
          <cell r="A4720">
            <v>213108</v>
          </cell>
          <cell r="B4720" t="str">
            <v>امورة البري</v>
          </cell>
          <cell r="C4720" t="str">
            <v>زياد</v>
          </cell>
          <cell r="D4720" t="str">
            <v>رنوه</v>
          </cell>
          <cell r="E4720" t="str">
            <v>س2</v>
          </cell>
        </row>
        <row r="4721">
          <cell r="A4721">
            <v>213225</v>
          </cell>
          <cell r="B4721" t="str">
            <v>العنود بلان</v>
          </cell>
          <cell r="C4721" t="str">
            <v>منصور</v>
          </cell>
          <cell r="D4721" t="str">
            <v>مقبولي</v>
          </cell>
          <cell r="E4721" t="str">
            <v>س2</v>
          </cell>
        </row>
        <row r="4722">
          <cell r="A4722">
            <v>213474</v>
          </cell>
          <cell r="B4722" t="str">
            <v>خوله ابو كم</v>
          </cell>
          <cell r="C4722" t="str">
            <v>صبحي</v>
          </cell>
          <cell r="D4722" t="str">
            <v>فوزيه</v>
          </cell>
          <cell r="E4722" t="str">
            <v>س2</v>
          </cell>
        </row>
        <row r="4723">
          <cell r="A4723">
            <v>213810</v>
          </cell>
          <cell r="B4723" t="str">
            <v>سوزان الخماش</v>
          </cell>
          <cell r="C4723" t="str">
            <v>محمد ياسين</v>
          </cell>
          <cell r="D4723" t="str">
            <v>بثينه</v>
          </cell>
          <cell r="E4723" t="str">
            <v>س2</v>
          </cell>
        </row>
        <row r="4724">
          <cell r="A4724">
            <v>213922</v>
          </cell>
          <cell r="B4724" t="str">
            <v>عفراء خضور</v>
          </cell>
          <cell r="C4724" t="str">
            <v>كمال</v>
          </cell>
          <cell r="D4724" t="str">
            <v>سكيينه</v>
          </cell>
          <cell r="E4724" t="str">
            <v>س2</v>
          </cell>
        </row>
        <row r="4725">
          <cell r="A4725">
            <v>214491</v>
          </cell>
          <cell r="B4725" t="str">
            <v>نيرمين صالح</v>
          </cell>
          <cell r="C4725" t="str">
            <v>موسى</v>
          </cell>
          <cell r="D4725" t="str">
            <v>حسنه</v>
          </cell>
          <cell r="E4725" t="str">
            <v>س2</v>
          </cell>
        </row>
        <row r="4726">
          <cell r="A4726">
            <v>214536</v>
          </cell>
          <cell r="B4726" t="str">
            <v>هلا معروف</v>
          </cell>
          <cell r="C4726" t="str">
            <v>محسن</v>
          </cell>
          <cell r="D4726" t="str">
            <v>سلمه</v>
          </cell>
          <cell r="E4726" t="str">
            <v>س2</v>
          </cell>
        </row>
        <row r="4727">
          <cell r="A4727">
            <v>214551</v>
          </cell>
          <cell r="B4727" t="str">
            <v>هيا حجله</v>
          </cell>
          <cell r="C4727" t="str">
            <v>نواف</v>
          </cell>
          <cell r="D4727" t="str">
            <v>لمى</v>
          </cell>
          <cell r="E4727" t="str">
            <v>س2</v>
          </cell>
        </row>
        <row r="4728">
          <cell r="A4728">
            <v>201864</v>
          </cell>
          <cell r="B4728" t="str">
            <v>مؤيد الاقرع</v>
          </cell>
          <cell r="C4728" t="str">
            <v>محمد</v>
          </cell>
          <cell r="D4728" t="str">
            <v>وفاء</v>
          </cell>
          <cell r="E4728" t="str">
            <v>س3</v>
          </cell>
        </row>
        <row r="4729">
          <cell r="A4729">
            <v>204070</v>
          </cell>
          <cell r="B4729" t="str">
            <v>رائد عبد الخالق</v>
          </cell>
          <cell r="C4729" t="str">
            <v>جهاد</v>
          </cell>
          <cell r="D4729" t="str">
            <v>رحاب</v>
          </cell>
          <cell r="E4729" t="str">
            <v>س3</v>
          </cell>
        </row>
        <row r="4730">
          <cell r="A4730">
            <v>204278</v>
          </cell>
          <cell r="B4730" t="str">
            <v>رزان يوزباشي</v>
          </cell>
          <cell r="C4730" t="str">
            <v>جميل</v>
          </cell>
          <cell r="D4730" t="str">
            <v>حنان</v>
          </cell>
          <cell r="E4730" t="str">
            <v>س3</v>
          </cell>
        </row>
        <row r="4731">
          <cell r="A4731">
            <v>204954</v>
          </cell>
          <cell r="B4731" t="str">
            <v xml:space="preserve">سهير نصور </v>
          </cell>
          <cell r="C4731" t="str">
            <v>جابر</v>
          </cell>
          <cell r="D4731" t="str">
            <v>كوثر</v>
          </cell>
          <cell r="E4731" t="str">
            <v>س3</v>
          </cell>
        </row>
        <row r="4732">
          <cell r="A4732">
            <v>206594</v>
          </cell>
          <cell r="B4732" t="str">
            <v>ليلاس حمودة</v>
          </cell>
          <cell r="C4732" t="str">
            <v>عدنان</v>
          </cell>
          <cell r="D4732" t="str">
            <v>رجاء</v>
          </cell>
          <cell r="E4732" t="str">
            <v>س3</v>
          </cell>
        </row>
        <row r="4733">
          <cell r="A4733">
            <v>208603</v>
          </cell>
          <cell r="B4733" t="str">
            <v>وفاء طاهر</v>
          </cell>
          <cell r="C4733" t="str">
            <v>سليمان</v>
          </cell>
          <cell r="D4733" t="str">
            <v>كوكب</v>
          </cell>
          <cell r="E4733" t="str">
            <v>س3</v>
          </cell>
        </row>
        <row r="4734">
          <cell r="A4734">
            <v>209035</v>
          </cell>
          <cell r="B4734" t="str">
            <v>غفران الحاج اسماعيل</v>
          </cell>
          <cell r="C4734" t="str">
            <v>هاشم</v>
          </cell>
          <cell r="D4734" t="str">
            <v>لمياء</v>
          </cell>
          <cell r="E4734" t="str">
            <v>س3</v>
          </cell>
        </row>
        <row r="4735">
          <cell r="A4735">
            <v>209137</v>
          </cell>
          <cell r="B4735" t="str">
            <v>نور العامري</v>
          </cell>
          <cell r="C4735" t="str">
            <v>طراد</v>
          </cell>
          <cell r="D4735" t="str">
            <v>عائشه</v>
          </cell>
          <cell r="E4735" t="str">
            <v>س3</v>
          </cell>
        </row>
        <row r="4736">
          <cell r="A4736">
            <v>209239</v>
          </cell>
          <cell r="B4736" t="str">
            <v>علاء قره بولاد</v>
          </cell>
          <cell r="C4736" t="str">
            <v>حسين</v>
          </cell>
          <cell r="D4736" t="str">
            <v>ليلى</v>
          </cell>
          <cell r="E4736" t="str">
            <v>س3</v>
          </cell>
        </row>
        <row r="4737">
          <cell r="A4737">
            <v>211162</v>
          </cell>
          <cell r="B4737" t="str">
            <v>لين شحرور</v>
          </cell>
          <cell r="C4737" t="str">
            <v>محمد</v>
          </cell>
          <cell r="D4737" t="str">
            <v>سامية</v>
          </cell>
          <cell r="E4737" t="str">
            <v>س3</v>
          </cell>
        </row>
        <row r="4738">
          <cell r="A4738">
            <v>211953</v>
          </cell>
          <cell r="B4738" t="str">
            <v>مقداد زينه</v>
          </cell>
          <cell r="C4738" t="str">
            <v>أحمد</v>
          </cell>
          <cell r="D4738" t="str">
            <v>غيثاء</v>
          </cell>
          <cell r="E4738" t="str">
            <v>س3</v>
          </cell>
        </row>
        <row r="4739">
          <cell r="A4739">
            <v>212083</v>
          </cell>
          <cell r="B4739" t="str">
            <v>يمان ديري</v>
          </cell>
          <cell r="C4739" t="str">
            <v>محمد</v>
          </cell>
          <cell r="D4739" t="str">
            <v>ميساء</v>
          </cell>
          <cell r="E4739" t="str">
            <v>س3</v>
          </cell>
        </row>
        <row r="4740">
          <cell r="A4740">
            <v>213021</v>
          </cell>
          <cell r="B4740" t="str">
            <v>هبه قنوع</v>
          </cell>
          <cell r="C4740" t="str">
            <v>أمين</v>
          </cell>
          <cell r="D4740" t="str">
            <v>فريحه</v>
          </cell>
          <cell r="E4740" t="str">
            <v>س3</v>
          </cell>
        </row>
        <row r="4741">
          <cell r="A4741">
            <v>200720</v>
          </cell>
          <cell r="B4741" t="str">
            <v>كاميران علي</v>
          </cell>
          <cell r="C4741" t="str">
            <v>محمد</v>
          </cell>
          <cell r="D4741" t="str">
            <v>عزيزة</v>
          </cell>
          <cell r="E4741" t="str">
            <v>س4</v>
          </cell>
        </row>
        <row r="4742">
          <cell r="A4742">
            <v>201291</v>
          </cell>
          <cell r="B4742" t="str">
            <v>ديمه ابو راشد</v>
          </cell>
          <cell r="C4742" t="str">
            <v>علي</v>
          </cell>
          <cell r="D4742" t="str">
            <v>كريمة</v>
          </cell>
          <cell r="E4742" t="str">
            <v>س4</v>
          </cell>
        </row>
        <row r="4743">
          <cell r="A4743">
            <v>201666</v>
          </cell>
          <cell r="B4743" t="str">
            <v>علي الملوحي</v>
          </cell>
          <cell r="C4743" t="str">
            <v>محمد</v>
          </cell>
          <cell r="D4743" t="str">
            <v>صباح</v>
          </cell>
          <cell r="E4743" t="str">
            <v>س4</v>
          </cell>
        </row>
        <row r="4744">
          <cell r="A4744">
            <v>201722</v>
          </cell>
          <cell r="B4744" t="str">
            <v>غسان حرفوش</v>
          </cell>
          <cell r="C4744" t="str">
            <v>منير</v>
          </cell>
          <cell r="D4744" t="str">
            <v>منى</v>
          </cell>
          <cell r="E4744" t="str">
            <v>س4</v>
          </cell>
        </row>
        <row r="4745">
          <cell r="A4745">
            <v>202711</v>
          </cell>
          <cell r="B4745" t="str">
            <v>اسراء سعود</v>
          </cell>
          <cell r="C4745" t="str">
            <v>هاشم</v>
          </cell>
          <cell r="D4745" t="str">
            <v>منيعه</v>
          </cell>
          <cell r="E4745" t="str">
            <v>س4</v>
          </cell>
        </row>
        <row r="4746">
          <cell r="A4746">
            <v>203548</v>
          </cell>
          <cell r="B4746" t="str">
            <v>حسام ابو عقده</v>
          </cell>
          <cell r="C4746" t="str">
            <v>فارس</v>
          </cell>
          <cell r="D4746" t="str">
            <v>وداد</v>
          </cell>
          <cell r="E4746" t="str">
            <v>س4</v>
          </cell>
        </row>
        <row r="4747">
          <cell r="A4747">
            <v>203995</v>
          </cell>
          <cell r="B4747" t="str">
            <v>ديما الشعار</v>
          </cell>
          <cell r="C4747" t="str">
            <v>ادهم</v>
          </cell>
          <cell r="D4747" t="str">
            <v>ميسون</v>
          </cell>
          <cell r="E4747" t="str">
            <v>س4</v>
          </cell>
        </row>
        <row r="4748">
          <cell r="A4748">
            <v>205334</v>
          </cell>
          <cell r="B4748" t="str">
            <v>عازاب داؤد</v>
          </cell>
          <cell r="C4748" t="str">
            <v>اصف</v>
          </cell>
          <cell r="D4748" t="str">
            <v>حياة</v>
          </cell>
          <cell r="E4748" t="str">
            <v>س4</v>
          </cell>
        </row>
        <row r="4749">
          <cell r="A4749">
            <v>205440</v>
          </cell>
          <cell r="B4749" t="str">
            <v>عبد السلام عيسى</v>
          </cell>
          <cell r="C4749" t="str">
            <v>محمد امين</v>
          </cell>
          <cell r="D4749" t="str">
            <v>كافية</v>
          </cell>
          <cell r="E4749" t="str">
            <v>س4</v>
          </cell>
        </row>
        <row r="4750">
          <cell r="A4750">
            <v>206445</v>
          </cell>
          <cell r="B4750" t="str">
            <v>كنان درويش</v>
          </cell>
          <cell r="C4750" t="str">
            <v>رياض</v>
          </cell>
          <cell r="D4750" t="str">
            <v>ليلى</v>
          </cell>
          <cell r="E4750" t="str">
            <v>س4</v>
          </cell>
        </row>
        <row r="4751">
          <cell r="A4751">
            <v>207082</v>
          </cell>
          <cell r="B4751" t="str">
            <v>محمد دقدوق</v>
          </cell>
          <cell r="C4751" t="str">
            <v>مامون</v>
          </cell>
          <cell r="D4751" t="str">
            <v>منى</v>
          </cell>
          <cell r="E4751" t="str">
            <v>س4</v>
          </cell>
        </row>
        <row r="4752">
          <cell r="A4752">
            <v>207217</v>
          </cell>
          <cell r="B4752" t="str">
            <v>محمد علاء تقي الدين</v>
          </cell>
          <cell r="C4752" t="str">
            <v>محمد عدنان</v>
          </cell>
          <cell r="D4752" t="str">
            <v>نوف</v>
          </cell>
          <cell r="E4752" t="str">
            <v>س4</v>
          </cell>
        </row>
        <row r="4753">
          <cell r="A4753">
            <v>207935</v>
          </cell>
          <cell r="B4753" t="str">
            <v>نبال الملحم</v>
          </cell>
          <cell r="C4753" t="str">
            <v>محمد</v>
          </cell>
          <cell r="D4753" t="str">
            <v>فوزية</v>
          </cell>
          <cell r="E4753" t="str">
            <v>س4</v>
          </cell>
        </row>
        <row r="4754">
          <cell r="A4754">
            <v>209364</v>
          </cell>
          <cell r="B4754" t="str">
            <v>جودي طوزان</v>
          </cell>
          <cell r="C4754" t="str">
            <v>محمد</v>
          </cell>
          <cell r="D4754" t="str">
            <v>كوثر</v>
          </cell>
          <cell r="E4754" t="str">
            <v>س4</v>
          </cell>
        </row>
        <row r="4755">
          <cell r="A4755">
            <v>209451</v>
          </cell>
          <cell r="B4755" t="str">
            <v>سندس صنجي</v>
          </cell>
          <cell r="C4755" t="str">
            <v>فاروق</v>
          </cell>
          <cell r="D4755" t="str">
            <v>سمية</v>
          </cell>
          <cell r="E4755" t="str">
            <v>س4</v>
          </cell>
        </row>
        <row r="4756">
          <cell r="A4756">
            <v>209507</v>
          </cell>
          <cell r="B4756" t="str">
            <v>غفران الحريري</v>
          </cell>
          <cell r="C4756" t="str">
            <v xml:space="preserve">فايز </v>
          </cell>
          <cell r="D4756" t="str">
            <v>عائده</v>
          </cell>
          <cell r="E4756" t="str">
            <v>س4</v>
          </cell>
        </row>
        <row r="4757">
          <cell r="A4757">
            <v>209742</v>
          </cell>
          <cell r="B4757" t="str">
            <v>اصاله علي</v>
          </cell>
          <cell r="C4757" t="str">
            <v>اسماعيل</v>
          </cell>
          <cell r="D4757" t="str">
            <v>اعتدال</v>
          </cell>
          <cell r="E4757" t="str">
            <v>س4</v>
          </cell>
        </row>
        <row r="4758">
          <cell r="A4758">
            <v>209859</v>
          </cell>
          <cell r="B4758" t="str">
            <v>زينب الحسن</v>
          </cell>
          <cell r="C4758" t="str">
            <v>محمد</v>
          </cell>
          <cell r="D4758" t="str">
            <v>صفاء</v>
          </cell>
          <cell r="E4758" t="str">
            <v>س4</v>
          </cell>
        </row>
        <row r="4759">
          <cell r="A4759">
            <v>210259</v>
          </cell>
          <cell r="B4759" t="str">
            <v>بسيم زيتي</v>
          </cell>
          <cell r="C4759" t="str">
            <v>جابر</v>
          </cell>
          <cell r="D4759" t="str">
            <v>بديعه</v>
          </cell>
          <cell r="E4759" t="str">
            <v>س4</v>
          </cell>
        </row>
        <row r="4760">
          <cell r="A4760">
            <v>210323</v>
          </cell>
          <cell r="B4760" t="str">
            <v>دونا الزيتون</v>
          </cell>
          <cell r="C4760" t="str">
            <v>ايمن</v>
          </cell>
          <cell r="D4760" t="str">
            <v>غاده</v>
          </cell>
          <cell r="E4760" t="str">
            <v>س4</v>
          </cell>
        </row>
        <row r="4761">
          <cell r="A4761">
            <v>210324</v>
          </cell>
          <cell r="B4761" t="str">
            <v>ديانا ارناؤط</v>
          </cell>
          <cell r="C4761" t="str">
            <v>كريم</v>
          </cell>
          <cell r="D4761" t="str">
            <v>فريال</v>
          </cell>
          <cell r="E4761" t="str">
            <v>س4</v>
          </cell>
        </row>
        <row r="4762">
          <cell r="A4762">
            <v>210496</v>
          </cell>
          <cell r="B4762" t="str">
            <v>قمر هزيمه</v>
          </cell>
          <cell r="C4762" t="str">
            <v>حسان</v>
          </cell>
          <cell r="D4762" t="str">
            <v>نوال</v>
          </cell>
          <cell r="E4762" t="str">
            <v>س4</v>
          </cell>
        </row>
        <row r="4763">
          <cell r="A4763">
            <v>210583</v>
          </cell>
          <cell r="B4763" t="str">
            <v>محمد عنان</v>
          </cell>
          <cell r="C4763" t="str">
            <v>حسين</v>
          </cell>
          <cell r="D4763" t="str">
            <v>امينة</v>
          </cell>
          <cell r="E4763" t="str">
            <v>س4</v>
          </cell>
        </row>
        <row r="4764">
          <cell r="A4764">
            <v>210629</v>
          </cell>
          <cell r="B4764" t="str">
            <v>منى شحيبر</v>
          </cell>
          <cell r="C4764" t="str">
            <v>خالد</v>
          </cell>
          <cell r="D4764" t="str">
            <v>مريم</v>
          </cell>
          <cell r="E4764" t="str">
            <v>س4</v>
          </cell>
        </row>
        <row r="4765">
          <cell r="A4765">
            <v>210680</v>
          </cell>
          <cell r="B4765" t="str">
            <v>نورين غزيل</v>
          </cell>
          <cell r="C4765" t="str">
            <v>رشيد</v>
          </cell>
          <cell r="D4765" t="str">
            <v>عائشة</v>
          </cell>
          <cell r="E4765" t="str">
            <v>س4</v>
          </cell>
        </row>
        <row r="4766">
          <cell r="A4766">
            <v>210798</v>
          </cell>
          <cell r="B4766" t="str">
            <v>اسعد هدله</v>
          </cell>
          <cell r="C4766" t="str">
            <v>عبد الرحمن</v>
          </cell>
          <cell r="D4766" t="str">
            <v>نهله</v>
          </cell>
          <cell r="E4766" t="str">
            <v>س4</v>
          </cell>
        </row>
        <row r="4767">
          <cell r="A4767">
            <v>210840</v>
          </cell>
          <cell r="B4767" t="str">
            <v>باولا انطون</v>
          </cell>
          <cell r="C4767" t="str">
            <v>جريس</v>
          </cell>
          <cell r="D4767" t="str">
            <v>لويزه</v>
          </cell>
          <cell r="E4767" t="str">
            <v>س4</v>
          </cell>
        </row>
        <row r="4768">
          <cell r="A4768">
            <v>210877</v>
          </cell>
          <cell r="B4768" t="str">
            <v>جوزيف عبود</v>
          </cell>
          <cell r="C4768" t="str">
            <v>مروان</v>
          </cell>
          <cell r="D4768" t="str">
            <v>اغاوني</v>
          </cell>
          <cell r="E4768" t="str">
            <v>س4</v>
          </cell>
        </row>
        <row r="4769">
          <cell r="A4769">
            <v>210879</v>
          </cell>
          <cell r="B4769" t="str">
            <v>جوليا مكارم</v>
          </cell>
          <cell r="C4769" t="str">
            <v>كمال</v>
          </cell>
          <cell r="D4769" t="str">
            <v>ريمه</v>
          </cell>
          <cell r="E4769" t="str">
            <v>س4</v>
          </cell>
        </row>
        <row r="4770">
          <cell r="A4770">
            <v>210925</v>
          </cell>
          <cell r="B4770" t="str">
            <v>ديانا رسوق</v>
          </cell>
          <cell r="C4770" t="str">
            <v>عامر</v>
          </cell>
          <cell r="D4770" t="str">
            <v>نشيده</v>
          </cell>
          <cell r="E4770" t="str">
            <v>س4</v>
          </cell>
        </row>
        <row r="4771">
          <cell r="A4771">
            <v>211028</v>
          </cell>
          <cell r="B4771" t="str">
            <v>سوار ابو رايد</v>
          </cell>
          <cell r="C4771" t="str">
            <v>جواد</v>
          </cell>
          <cell r="D4771" t="str">
            <v>احلام</v>
          </cell>
          <cell r="E4771" t="str">
            <v>س4</v>
          </cell>
        </row>
        <row r="4772">
          <cell r="A4772">
            <v>211047</v>
          </cell>
          <cell r="B4772" t="str">
            <v>صفاء الحمصي</v>
          </cell>
          <cell r="C4772" t="str">
            <v>ضياء الدين</v>
          </cell>
          <cell r="D4772" t="str">
            <v>فلك</v>
          </cell>
          <cell r="E4772" t="str">
            <v>س4</v>
          </cell>
        </row>
        <row r="4773">
          <cell r="A4773">
            <v>211120</v>
          </cell>
          <cell r="B4773" t="str">
            <v>غريس داود راجحه</v>
          </cell>
          <cell r="C4773" t="str">
            <v>عيسى</v>
          </cell>
          <cell r="D4773" t="str">
            <v>زيزي</v>
          </cell>
          <cell r="E4773" t="str">
            <v>س4</v>
          </cell>
        </row>
        <row r="4774">
          <cell r="A4774">
            <v>211152</v>
          </cell>
          <cell r="B4774" t="str">
            <v>لانا غانم</v>
          </cell>
          <cell r="C4774" t="str">
            <v>ماهر</v>
          </cell>
          <cell r="D4774" t="str">
            <v>مها</v>
          </cell>
          <cell r="E4774" t="str">
            <v>س4</v>
          </cell>
        </row>
        <row r="4775">
          <cell r="A4775">
            <v>211160</v>
          </cell>
          <cell r="B4775" t="str">
            <v>ليلى شحاده</v>
          </cell>
          <cell r="C4775" t="str">
            <v>أحمد</v>
          </cell>
          <cell r="D4775" t="str">
            <v>أمل</v>
          </cell>
          <cell r="E4775" t="str">
            <v>س4</v>
          </cell>
        </row>
        <row r="4776">
          <cell r="A4776">
            <v>211375</v>
          </cell>
          <cell r="B4776" t="str">
            <v>هبه الديك</v>
          </cell>
          <cell r="C4776" t="str">
            <v>نبيل</v>
          </cell>
          <cell r="D4776" t="str">
            <v>عربيه</v>
          </cell>
          <cell r="E4776" t="str">
            <v>س4</v>
          </cell>
        </row>
        <row r="4777">
          <cell r="A4777">
            <v>211417</v>
          </cell>
          <cell r="B4777" t="str">
            <v>يامن صلاح</v>
          </cell>
          <cell r="C4777" t="str">
            <v>ايمن</v>
          </cell>
          <cell r="D4777" t="str">
            <v>حنان</v>
          </cell>
          <cell r="E4777" t="str">
            <v>س4</v>
          </cell>
        </row>
        <row r="4778">
          <cell r="A4778">
            <v>211432</v>
          </cell>
          <cell r="B4778" t="str">
            <v>موسى حاج محمود</v>
          </cell>
          <cell r="C4778" t="str">
            <v>محمود</v>
          </cell>
          <cell r="D4778" t="str">
            <v>فاطمة</v>
          </cell>
          <cell r="E4778" t="str">
            <v>س4</v>
          </cell>
        </row>
        <row r="4779">
          <cell r="A4779">
            <v>211442</v>
          </cell>
          <cell r="B4779" t="str">
            <v>طارق العباس</v>
          </cell>
          <cell r="C4779" t="str">
            <v>اسماعيل</v>
          </cell>
          <cell r="D4779" t="str">
            <v>فاطمه</v>
          </cell>
          <cell r="E4779" t="str">
            <v>س4</v>
          </cell>
        </row>
        <row r="4780">
          <cell r="A4780">
            <v>211532</v>
          </cell>
          <cell r="B4780" t="str">
            <v>بشار محمد</v>
          </cell>
          <cell r="C4780" t="str">
            <v>نظير</v>
          </cell>
          <cell r="D4780" t="str">
            <v>ساميه</v>
          </cell>
          <cell r="E4780" t="str">
            <v>س4</v>
          </cell>
        </row>
        <row r="4781">
          <cell r="A4781">
            <v>211563</v>
          </cell>
          <cell r="B4781" t="str">
            <v>حسن العلي</v>
          </cell>
          <cell r="C4781" t="str">
            <v>محمد</v>
          </cell>
          <cell r="D4781" t="str">
            <v>نوره</v>
          </cell>
          <cell r="E4781" t="str">
            <v>س4</v>
          </cell>
        </row>
        <row r="4782">
          <cell r="A4782">
            <v>211589</v>
          </cell>
          <cell r="B4782" t="str">
            <v>دعاء الرهوان</v>
          </cell>
          <cell r="C4782" t="str">
            <v>احمد</v>
          </cell>
          <cell r="D4782" t="str">
            <v>مياده</v>
          </cell>
          <cell r="E4782" t="str">
            <v>س4</v>
          </cell>
        </row>
        <row r="4783">
          <cell r="A4783">
            <v>211598</v>
          </cell>
          <cell r="B4783" t="str">
            <v>ديما الشعباني</v>
          </cell>
          <cell r="C4783" t="str">
            <v>نصر</v>
          </cell>
          <cell r="D4783" t="str">
            <v>زهرة</v>
          </cell>
          <cell r="E4783" t="str">
            <v>س4</v>
          </cell>
        </row>
        <row r="4784">
          <cell r="A4784">
            <v>211618</v>
          </cell>
          <cell r="B4784" t="str">
            <v>رانيا غازيه</v>
          </cell>
          <cell r="C4784" t="str">
            <v>طلال</v>
          </cell>
          <cell r="D4784" t="str">
            <v>ناريمان</v>
          </cell>
          <cell r="E4784" t="str">
            <v>س4</v>
          </cell>
        </row>
        <row r="4785">
          <cell r="A4785">
            <v>211654</v>
          </cell>
          <cell r="B4785" t="str">
            <v>رهف دليقان</v>
          </cell>
          <cell r="C4785" t="str">
            <v>اصف</v>
          </cell>
          <cell r="D4785" t="str">
            <v>سلافا</v>
          </cell>
          <cell r="E4785" t="str">
            <v>س4</v>
          </cell>
        </row>
        <row r="4786">
          <cell r="A4786">
            <v>211799</v>
          </cell>
          <cell r="B4786" t="str">
            <v>عمران عمران</v>
          </cell>
          <cell r="C4786" t="str">
            <v>علي</v>
          </cell>
          <cell r="D4786" t="str">
            <v>ازدهار</v>
          </cell>
          <cell r="E4786" t="str">
            <v>س4</v>
          </cell>
        </row>
        <row r="4787">
          <cell r="A4787">
            <v>211813</v>
          </cell>
          <cell r="B4787" t="str">
            <v>فاطمه الشرع</v>
          </cell>
          <cell r="C4787" t="str">
            <v>مطاع</v>
          </cell>
          <cell r="D4787" t="str">
            <v>هدى</v>
          </cell>
          <cell r="E4787" t="str">
            <v>س4</v>
          </cell>
        </row>
        <row r="4788">
          <cell r="A4788">
            <v>211850</v>
          </cell>
          <cell r="B4788" t="str">
            <v>لمياء صفصف</v>
          </cell>
          <cell r="C4788" t="str">
            <v>فتاح</v>
          </cell>
          <cell r="D4788" t="str">
            <v>حسنا</v>
          </cell>
          <cell r="E4788" t="str">
            <v>س4</v>
          </cell>
        </row>
        <row r="4789">
          <cell r="A4789">
            <v>211976</v>
          </cell>
          <cell r="B4789" t="str">
            <v>ميشلين سلوم</v>
          </cell>
          <cell r="C4789" t="str">
            <v>صبحي</v>
          </cell>
          <cell r="D4789" t="str">
            <v>كارولين</v>
          </cell>
          <cell r="E4789" t="str">
            <v>س4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D:\&#1575;&#1587;&#1578;&#1605;&#1575;&#1585;&#1575;&#1578;%20&#1575;&#1604;&#1601;&#1589;&#1604;%20&#1575;&#1604;&#1575;&#1608;&#1604;%202019-2020\Users\Users\TOSHIBA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0"/>
  <sheetViews>
    <sheetView showGridLines="0" rightToLeft="1" topLeftCell="A4" workbookViewId="0">
      <selection activeCell="J2" sqref="J2"/>
    </sheetView>
  </sheetViews>
  <sheetFormatPr defaultColWidth="9" defaultRowHeight="18" x14ac:dyDescent="0.45"/>
  <cols>
    <col min="1" max="1" width="2.25" style="136" customWidth="1"/>
    <col min="2" max="2" width="4.375" style="136" customWidth="1"/>
    <col min="3" max="6" width="9" style="136"/>
    <col min="7" max="7" width="1.375" style="136" customWidth="1"/>
    <col min="8" max="8" width="12.75" style="136" customWidth="1"/>
    <col min="9" max="9" width="16.875" style="136" customWidth="1"/>
    <col min="10" max="10" width="5" style="136" customWidth="1"/>
    <col min="11" max="11" width="9" style="136" customWidth="1"/>
    <col min="12" max="12" width="2.75" style="136" customWidth="1"/>
    <col min="13" max="13" width="9" style="136"/>
    <col min="14" max="14" width="9" style="136" customWidth="1"/>
    <col min="15" max="15" width="3.375" style="136" customWidth="1"/>
    <col min="16" max="17" width="9" style="136"/>
    <col min="18" max="18" width="4.75" style="136" customWidth="1"/>
    <col min="19" max="19" width="2" style="136" customWidth="1"/>
    <col min="20" max="20" width="8.875" style="136" customWidth="1"/>
    <col min="21" max="21" width="15.375" style="136" customWidth="1"/>
    <col min="22" max="16384" width="9" style="136"/>
  </cols>
  <sheetData>
    <row r="1" spans="1:22" ht="28.5" thickBot="1" x14ac:dyDescent="0.7">
      <c r="B1" s="316" t="s">
        <v>965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2" ht="19.5" customHeight="1" thickBot="1" x14ac:dyDescent="0.55000000000000004">
      <c r="B2" s="317" t="s">
        <v>258</v>
      </c>
      <c r="C2" s="317"/>
      <c r="D2" s="317"/>
      <c r="E2" s="317"/>
      <c r="F2" s="317"/>
      <c r="G2" s="317"/>
      <c r="H2" s="317"/>
      <c r="I2" s="317"/>
      <c r="J2" s="137"/>
      <c r="K2" s="318" t="s">
        <v>966</v>
      </c>
      <c r="L2" s="319"/>
      <c r="M2" s="319"/>
      <c r="N2" s="319"/>
      <c r="O2" s="319"/>
      <c r="P2" s="319"/>
      <c r="Q2" s="319"/>
      <c r="R2" s="319"/>
      <c r="S2" s="319"/>
      <c r="T2" s="322" t="s">
        <v>967</v>
      </c>
      <c r="U2" s="323"/>
    </row>
    <row r="3" spans="1:22" ht="22.5" customHeight="1" thickBot="1" x14ac:dyDescent="0.55000000000000004">
      <c r="A3" s="138">
        <v>1</v>
      </c>
      <c r="B3" s="326" t="s">
        <v>968</v>
      </c>
      <c r="C3" s="327"/>
      <c r="D3" s="327"/>
      <c r="E3" s="327"/>
      <c r="F3" s="327"/>
      <c r="G3" s="327"/>
      <c r="H3" s="327"/>
      <c r="I3" s="328"/>
      <c r="K3" s="320"/>
      <c r="L3" s="321"/>
      <c r="M3" s="321"/>
      <c r="N3" s="321"/>
      <c r="O3" s="321"/>
      <c r="P3" s="321"/>
      <c r="Q3" s="321"/>
      <c r="R3" s="321"/>
      <c r="S3" s="321"/>
      <c r="T3" s="324"/>
      <c r="U3" s="325"/>
    </row>
    <row r="4" spans="1:22" ht="22.5" customHeight="1" thickBot="1" x14ac:dyDescent="0.55000000000000004">
      <c r="A4" s="138">
        <v>2</v>
      </c>
      <c r="B4" s="313" t="s">
        <v>969</v>
      </c>
      <c r="C4" s="314"/>
      <c r="D4" s="314"/>
      <c r="E4" s="314"/>
      <c r="F4" s="314"/>
      <c r="G4" s="314"/>
      <c r="H4" s="314"/>
      <c r="I4" s="315"/>
      <c r="K4" s="289" t="s">
        <v>16</v>
      </c>
      <c r="L4" s="290"/>
      <c r="M4" s="290"/>
      <c r="N4" s="290"/>
      <c r="O4" s="290"/>
      <c r="P4" s="290"/>
      <c r="Q4" s="290"/>
      <c r="R4" s="290"/>
      <c r="S4" s="291"/>
      <c r="T4" s="306">
        <v>1</v>
      </c>
      <c r="U4" s="307"/>
    </row>
    <row r="5" spans="1:22" ht="22.5" customHeight="1" thickBot="1" x14ac:dyDescent="0.55000000000000004">
      <c r="A5" s="138"/>
      <c r="B5" s="273" t="s">
        <v>970</v>
      </c>
      <c r="C5" s="274"/>
      <c r="D5" s="274"/>
      <c r="E5" s="274"/>
      <c r="F5" s="274"/>
      <c r="G5" s="274"/>
      <c r="H5" s="274"/>
      <c r="I5" s="139"/>
      <c r="K5" s="304" t="s">
        <v>971</v>
      </c>
      <c r="L5" s="305"/>
      <c r="M5" s="305"/>
      <c r="N5" s="305"/>
      <c r="O5" s="305"/>
      <c r="P5" s="305"/>
      <c r="Q5" s="305"/>
      <c r="R5" s="305"/>
      <c r="S5" s="305"/>
      <c r="T5" s="306">
        <v>1</v>
      </c>
      <c r="U5" s="307"/>
    </row>
    <row r="6" spans="1:22" ht="22.5" customHeight="1" thickBot="1" x14ac:dyDescent="0.55000000000000004">
      <c r="A6" s="138"/>
      <c r="B6" s="308" t="s">
        <v>972</v>
      </c>
      <c r="C6" s="309"/>
      <c r="D6" s="309"/>
      <c r="E6" s="309"/>
      <c r="F6" s="309"/>
      <c r="G6" s="309"/>
      <c r="H6" s="309"/>
      <c r="I6" s="310"/>
      <c r="K6" s="304" t="s">
        <v>973</v>
      </c>
      <c r="L6" s="305"/>
      <c r="M6" s="305"/>
      <c r="N6" s="305"/>
      <c r="O6" s="305"/>
      <c r="P6" s="305"/>
      <c r="Q6" s="305"/>
      <c r="R6" s="305"/>
      <c r="S6" s="305"/>
      <c r="T6" s="311" t="s">
        <v>974</v>
      </c>
      <c r="U6" s="312"/>
    </row>
    <row r="7" spans="1:22" ht="22.5" customHeight="1" thickBot="1" x14ac:dyDescent="0.55000000000000004">
      <c r="A7" s="138">
        <v>3</v>
      </c>
      <c r="B7" s="273" t="s">
        <v>260</v>
      </c>
      <c r="C7" s="274"/>
      <c r="D7" s="274"/>
      <c r="E7" s="274"/>
      <c r="F7" s="274"/>
      <c r="G7" s="274"/>
      <c r="H7" s="275" t="s">
        <v>259</v>
      </c>
      <c r="I7" s="276"/>
      <c r="K7" s="277" t="s">
        <v>975</v>
      </c>
      <c r="L7" s="278"/>
      <c r="M7" s="278"/>
      <c r="N7" s="278"/>
      <c r="O7" s="278"/>
      <c r="P7" s="278"/>
      <c r="Q7" s="278"/>
      <c r="R7" s="278"/>
      <c r="S7" s="279"/>
      <c r="T7" s="280">
        <v>0.5</v>
      </c>
      <c r="U7" s="281"/>
      <c r="V7" s="140"/>
    </row>
    <row r="8" spans="1:22" ht="22.5" customHeight="1" x14ac:dyDescent="0.5">
      <c r="A8" s="138">
        <v>4</v>
      </c>
      <c r="B8" s="282" t="s">
        <v>1620</v>
      </c>
      <c r="C8" s="282"/>
      <c r="D8" s="282"/>
      <c r="E8" s="282"/>
      <c r="F8" s="282"/>
      <c r="G8" s="282"/>
      <c r="H8" s="282"/>
      <c r="I8" s="282"/>
      <c r="J8" s="140"/>
      <c r="K8" s="285" t="s">
        <v>976</v>
      </c>
      <c r="L8" s="286"/>
      <c r="M8" s="286"/>
      <c r="N8" s="286"/>
      <c r="O8" s="286"/>
      <c r="P8" s="286"/>
      <c r="Q8" s="286"/>
      <c r="R8" s="286"/>
      <c r="S8" s="286"/>
      <c r="T8" s="287" t="s">
        <v>977</v>
      </c>
      <c r="U8" s="288"/>
    </row>
    <row r="9" spans="1:22" ht="22.5" customHeight="1" x14ac:dyDescent="0.5">
      <c r="A9" s="138"/>
      <c r="B9" s="283"/>
      <c r="C9" s="283"/>
      <c r="D9" s="283"/>
      <c r="E9" s="283"/>
      <c r="F9" s="283"/>
      <c r="G9" s="283"/>
      <c r="H9" s="283"/>
      <c r="I9" s="283"/>
      <c r="J9" s="141"/>
      <c r="K9" s="285"/>
      <c r="L9" s="286"/>
      <c r="M9" s="286"/>
      <c r="N9" s="286"/>
      <c r="O9" s="286"/>
      <c r="P9" s="286"/>
      <c r="Q9" s="286"/>
      <c r="R9" s="286"/>
      <c r="S9" s="286"/>
      <c r="T9" s="287"/>
      <c r="U9" s="288"/>
    </row>
    <row r="10" spans="1:22" ht="22.5" customHeight="1" x14ac:dyDescent="0.5">
      <c r="A10" s="138"/>
      <c r="B10" s="283"/>
      <c r="C10" s="283"/>
      <c r="D10" s="283"/>
      <c r="E10" s="283"/>
      <c r="F10" s="283"/>
      <c r="G10" s="283"/>
      <c r="H10" s="283"/>
      <c r="I10" s="283"/>
      <c r="K10" s="289" t="s">
        <v>978</v>
      </c>
      <c r="L10" s="290"/>
      <c r="M10" s="290"/>
      <c r="N10" s="290"/>
      <c r="O10" s="290"/>
      <c r="P10" s="290"/>
      <c r="Q10" s="290"/>
      <c r="R10" s="290"/>
      <c r="S10" s="291"/>
      <c r="T10" s="292">
        <v>0.2</v>
      </c>
      <c r="U10" s="293"/>
    </row>
    <row r="11" spans="1:22" ht="45" customHeight="1" x14ac:dyDescent="0.5">
      <c r="A11" s="138"/>
      <c r="B11" s="283"/>
      <c r="C11" s="283"/>
      <c r="D11" s="283"/>
      <c r="E11" s="283"/>
      <c r="F11" s="283"/>
      <c r="G11" s="283"/>
      <c r="H11" s="283"/>
      <c r="I11" s="283"/>
      <c r="K11" s="294" t="s">
        <v>979</v>
      </c>
      <c r="L11" s="295"/>
      <c r="M11" s="295"/>
      <c r="N11" s="295"/>
      <c r="O11" s="295"/>
      <c r="P11" s="295"/>
      <c r="Q11" s="295"/>
      <c r="R11" s="295"/>
      <c r="S11" s="296"/>
      <c r="T11" s="297" t="s">
        <v>977</v>
      </c>
      <c r="U11" s="298"/>
    </row>
    <row r="12" spans="1:22" ht="22.5" customHeight="1" thickBot="1" x14ac:dyDescent="0.55000000000000004">
      <c r="A12" s="138"/>
      <c r="B12" s="284"/>
      <c r="C12" s="284"/>
      <c r="D12" s="284"/>
      <c r="E12" s="284"/>
      <c r="F12" s="284"/>
      <c r="G12" s="284"/>
      <c r="H12" s="284"/>
      <c r="I12" s="284"/>
      <c r="K12" s="299" t="s">
        <v>980</v>
      </c>
      <c r="L12" s="300"/>
      <c r="M12" s="300"/>
      <c r="N12" s="300"/>
      <c r="O12" s="300"/>
      <c r="P12" s="300"/>
      <c r="Q12" s="300"/>
      <c r="R12" s="300"/>
      <c r="S12" s="301"/>
      <c r="T12" s="302">
        <v>0.5</v>
      </c>
      <c r="U12" s="303"/>
    </row>
    <row r="13" spans="1:22" ht="22.5" customHeight="1" thickBot="1" x14ac:dyDescent="0.55000000000000004">
      <c r="A13" s="138">
        <v>5</v>
      </c>
      <c r="B13" s="262" t="s">
        <v>981</v>
      </c>
      <c r="C13" s="263"/>
      <c r="D13" s="263"/>
      <c r="E13" s="263"/>
      <c r="F13" s="263"/>
      <c r="G13" s="263"/>
      <c r="H13" s="263"/>
      <c r="I13" s="264"/>
      <c r="K13" s="265" t="s">
        <v>982</v>
      </c>
      <c r="L13" s="266"/>
      <c r="M13" s="266"/>
      <c r="N13" s="266"/>
      <c r="O13" s="266"/>
      <c r="P13" s="266"/>
      <c r="Q13" s="266"/>
      <c r="R13" s="266"/>
      <c r="S13" s="266"/>
      <c r="T13" s="266"/>
      <c r="U13" s="266"/>
    </row>
    <row r="14" spans="1:22" ht="22.5" customHeight="1" x14ac:dyDescent="0.5">
      <c r="A14" s="138"/>
      <c r="B14" s="267" t="s">
        <v>1621</v>
      </c>
      <c r="C14" s="267"/>
      <c r="D14" s="267"/>
      <c r="E14" s="267"/>
      <c r="F14" s="267"/>
      <c r="G14" s="267"/>
      <c r="H14" s="267"/>
      <c r="I14" s="267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</row>
    <row r="15" spans="1:22" ht="3.75" customHeight="1" x14ac:dyDescent="0.5">
      <c r="A15" s="138"/>
      <c r="B15" s="268"/>
      <c r="C15" s="268"/>
      <c r="D15" s="268"/>
      <c r="E15" s="268"/>
      <c r="F15" s="268"/>
      <c r="G15" s="268"/>
      <c r="H15" s="268"/>
      <c r="I15" s="268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</row>
    <row r="16" spans="1:22" ht="26.25" customHeight="1" x14ac:dyDescent="0.5">
      <c r="A16" s="138">
        <v>6</v>
      </c>
      <c r="B16" s="268"/>
      <c r="C16" s="268"/>
      <c r="D16" s="268"/>
      <c r="E16" s="268"/>
      <c r="F16" s="268"/>
      <c r="G16" s="268"/>
      <c r="H16" s="268"/>
      <c r="I16" s="268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</row>
    <row r="17" spans="2:22" ht="19.5" customHeight="1" x14ac:dyDescent="0.45">
      <c r="B17" s="268"/>
      <c r="C17" s="268"/>
      <c r="D17" s="268"/>
      <c r="E17" s="268"/>
      <c r="F17" s="268"/>
      <c r="G17" s="268"/>
      <c r="H17" s="268"/>
      <c r="I17" s="268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</row>
    <row r="18" spans="2:22" ht="19.5" customHeight="1" x14ac:dyDescent="0.5">
      <c r="B18" s="268"/>
      <c r="C18" s="268"/>
      <c r="D18" s="268"/>
      <c r="E18" s="268"/>
      <c r="F18" s="268"/>
      <c r="G18" s="268"/>
      <c r="H18" s="268"/>
      <c r="I18" s="268"/>
      <c r="K18" s="142"/>
      <c r="L18" s="143"/>
      <c r="M18" s="271"/>
      <c r="N18" s="271"/>
      <c r="O18" s="271"/>
      <c r="P18" s="144"/>
      <c r="Q18" s="272"/>
      <c r="R18" s="272"/>
      <c r="S18" s="142"/>
      <c r="T18" s="142"/>
      <c r="U18" s="142"/>
      <c r="V18" s="143"/>
    </row>
    <row r="19" spans="2:22" ht="21.75" customHeight="1" thickBot="1" x14ac:dyDescent="0.5">
      <c r="B19" s="269"/>
      <c r="C19" s="269"/>
      <c r="D19" s="269"/>
      <c r="E19" s="269"/>
      <c r="F19" s="269"/>
      <c r="G19" s="269"/>
      <c r="H19" s="269"/>
      <c r="I19" s="269"/>
      <c r="Q19" s="145"/>
      <c r="R19" s="145"/>
      <c r="S19" s="145"/>
      <c r="T19" s="145"/>
      <c r="U19" s="145"/>
    </row>
    <row r="20" spans="2:22" ht="3.75" customHeight="1" x14ac:dyDescent="0.45"/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/>
    <hyperlink ref="H7" location="الإستمارة!Q1" display="الإستمارة وإطبع منها أربعة نسخ"/>
    <hyperlink ref="B3:C3" location="'إدخال البيانات'!D2" display="اضغط هنا"/>
    <hyperlink ref="B3:I3" location="'إدخال البيانات'!B2" display="تملئ صفحة إدخال البيانات بالمعلومات المطلوبة وبشكل دقيق وصحيح"/>
    <hyperlink ref="B4:I4" location="'اختيار المقررات'!E1" display="الانتقال إلى صفحة اختيار المقررات"/>
    <hyperlink ref="H7:I7" location="الإستمارة!Q1" display="الإستمارة وإطبع منها أربعة نسخ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/>
  <dimension ref="A1:S29"/>
  <sheetViews>
    <sheetView rightToLeft="1" workbookViewId="0">
      <selection activeCell="C8" sqref="C8"/>
    </sheetView>
  </sheetViews>
  <sheetFormatPr defaultColWidth="9" defaultRowHeight="14.25" x14ac:dyDescent="0.2"/>
  <cols>
    <col min="1" max="1" width="13.875" style="33" bestFit="1" customWidth="1"/>
    <col min="2" max="2" width="22.25" style="33" customWidth="1"/>
    <col min="3" max="3" width="18.875" style="33" customWidth="1"/>
    <col min="4" max="4" width="26" style="33" customWidth="1"/>
    <col min="5" max="5" width="20.625" style="33" customWidth="1"/>
    <col min="6" max="6" width="19.875" style="33" customWidth="1"/>
    <col min="7" max="7" width="3.375" style="33" bestFit="1" customWidth="1"/>
    <col min="8" max="8" width="7.75" style="33" hidden="1" customWidth="1"/>
    <col min="9" max="9" width="4.125" style="33" hidden="1" customWidth="1"/>
    <col min="10" max="10" width="16.25" style="33" customWidth="1"/>
    <col min="11" max="11" width="22.875" style="33" customWidth="1"/>
    <col min="12" max="12" width="18.875" style="33" customWidth="1"/>
    <col min="13" max="15" width="11" style="33" customWidth="1"/>
    <col min="16" max="16" width="15.375" style="33" customWidth="1"/>
    <col min="17" max="17" width="37.125" style="33" customWidth="1"/>
    <col min="18" max="18" width="20" style="110" customWidth="1"/>
    <col min="19" max="19" width="18.375" style="110" customWidth="1"/>
    <col min="20" max="20" width="16.25" style="33" customWidth="1"/>
    <col min="21" max="16384" width="9" style="33"/>
  </cols>
  <sheetData>
    <row r="1" spans="1:19" ht="23.25" customHeight="1" x14ac:dyDescent="0.2">
      <c r="A1" s="181" t="s">
        <v>54</v>
      </c>
      <c r="B1" s="108" t="s">
        <v>55</v>
      </c>
      <c r="C1" s="108" t="s">
        <v>56</v>
      </c>
      <c r="D1" s="109"/>
      <c r="H1" s="33" t="s">
        <v>504</v>
      </c>
      <c r="I1" s="33" t="s">
        <v>505</v>
      </c>
    </row>
    <row r="2" spans="1:19" s="114" customFormat="1" ht="33.75" customHeight="1" x14ac:dyDescent="0.2">
      <c r="A2" s="182">
        <f>'اختيار المقررات'!E1</f>
        <v>0</v>
      </c>
      <c r="B2" s="112"/>
      <c r="C2" s="112"/>
      <c r="D2" s="113"/>
      <c r="H2" s="114" t="s">
        <v>506</v>
      </c>
      <c r="I2" s="114" t="s">
        <v>534</v>
      </c>
    </row>
    <row r="3" spans="1:19" ht="23.25" customHeight="1" x14ac:dyDescent="0.2">
      <c r="A3" s="108" t="s">
        <v>507</v>
      </c>
      <c r="B3" s="108" t="s">
        <v>508</v>
      </c>
      <c r="C3" s="108" t="s">
        <v>509</v>
      </c>
      <c r="D3" s="108" t="s">
        <v>510</v>
      </c>
      <c r="E3" s="108" t="s">
        <v>511</v>
      </c>
      <c r="F3" s="108" t="s">
        <v>512</v>
      </c>
      <c r="H3" s="115" t="s">
        <v>513</v>
      </c>
      <c r="I3" s="183" t="s">
        <v>1622</v>
      </c>
    </row>
    <row r="4" spans="1:19" ht="33.75" customHeight="1" x14ac:dyDescent="0.2">
      <c r="A4" s="112"/>
      <c r="B4" s="112"/>
      <c r="C4" s="111" t="str">
        <f>A4&amp;" "&amp;B4</f>
        <v xml:space="preserve"> </v>
      </c>
      <c r="D4" s="112"/>
      <c r="E4" s="112"/>
      <c r="F4" s="112"/>
      <c r="H4" s="33" t="s">
        <v>514</v>
      </c>
      <c r="J4" s="114"/>
    </row>
    <row r="5" spans="1:19" ht="23.25" customHeight="1" x14ac:dyDescent="0.2">
      <c r="A5" s="116" t="s">
        <v>12</v>
      </c>
      <c r="B5" s="108" t="s">
        <v>57</v>
      </c>
      <c r="C5" s="108" t="s">
        <v>7</v>
      </c>
      <c r="D5" s="108" t="s">
        <v>501</v>
      </c>
      <c r="E5" s="108" t="s">
        <v>11</v>
      </c>
      <c r="F5" s="108" t="s">
        <v>58</v>
      </c>
      <c r="H5" s="115" t="s">
        <v>515</v>
      </c>
    </row>
    <row r="6" spans="1:19" ht="33.75" customHeight="1" x14ac:dyDescent="0.2">
      <c r="A6" s="112" t="s">
        <v>531</v>
      </c>
      <c r="B6" s="117"/>
      <c r="C6" s="112"/>
      <c r="D6" s="112"/>
      <c r="E6" s="112"/>
      <c r="F6" s="118"/>
      <c r="H6" s="33" t="s">
        <v>516</v>
      </c>
      <c r="J6" s="114"/>
    </row>
    <row r="7" spans="1:19" ht="23.25" customHeight="1" x14ac:dyDescent="0.2">
      <c r="A7" s="108" t="s">
        <v>17</v>
      </c>
      <c r="B7" s="119" t="s">
        <v>263</v>
      </c>
      <c r="C7" s="120" t="s">
        <v>517</v>
      </c>
      <c r="D7" s="120" t="s">
        <v>533</v>
      </c>
      <c r="E7" s="329" t="s">
        <v>61</v>
      </c>
      <c r="F7" s="330"/>
      <c r="H7" s="115" t="s">
        <v>518</v>
      </c>
    </row>
    <row r="8" spans="1:19" ht="33.75" customHeight="1" x14ac:dyDescent="0.2">
      <c r="A8" s="112"/>
      <c r="B8" s="112"/>
      <c r="C8" s="118"/>
      <c r="D8" s="118"/>
      <c r="E8" s="331"/>
      <c r="F8" s="332"/>
      <c r="H8" s="96" t="s">
        <v>519</v>
      </c>
      <c r="J8" s="114"/>
    </row>
    <row r="9" spans="1:19" ht="23.25" customHeight="1" x14ac:dyDescent="0.2">
      <c r="A9" s="121" t="s">
        <v>520</v>
      </c>
      <c r="B9" s="108" t="s">
        <v>521</v>
      </c>
      <c r="C9" s="108" t="s">
        <v>522</v>
      </c>
      <c r="H9" s="122" t="s">
        <v>523</v>
      </c>
    </row>
    <row r="10" spans="1:19" ht="33.75" customHeight="1" x14ac:dyDescent="0.2">
      <c r="A10" s="112"/>
      <c r="B10" s="112"/>
      <c r="C10" s="112"/>
      <c r="H10" s="96" t="s">
        <v>524</v>
      </c>
      <c r="J10" s="114"/>
    </row>
    <row r="11" spans="1:19" ht="26.25" x14ac:dyDescent="0.2">
      <c r="A11" s="333" t="s">
        <v>525</v>
      </c>
      <c r="B11" s="334"/>
      <c r="C11" s="334"/>
      <c r="D11" s="334"/>
      <c r="E11" s="334"/>
      <c r="F11" s="334"/>
      <c r="H11" s="122" t="s">
        <v>526</v>
      </c>
    </row>
    <row r="12" spans="1:19" customFormat="1" ht="18.75" x14ac:dyDescent="0.2">
      <c r="H12" s="122" t="s">
        <v>528</v>
      </c>
      <c r="J12" s="33"/>
      <c r="R12" s="123"/>
      <c r="S12" s="123"/>
    </row>
    <row r="13" spans="1:19" x14ac:dyDescent="0.2">
      <c r="H13" s="96" t="s">
        <v>529</v>
      </c>
      <c r="J13" s="114"/>
    </row>
    <row r="14" spans="1:19" ht="18.75" x14ac:dyDescent="0.2">
      <c r="H14" s="122" t="s">
        <v>527</v>
      </c>
    </row>
    <row r="15" spans="1:19" x14ac:dyDescent="0.2">
      <c r="J15" s="114"/>
    </row>
    <row r="17" spans="7:10" x14ac:dyDescent="0.2">
      <c r="J17" s="114"/>
    </row>
    <row r="19" spans="7:10" x14ac:dyDescent="0.2">
      <c r="G19" s="124" t="s">
        <v>530</v>
      </c>
      <c r="J19" s="114"/>
    </row>
    <row r="20" spans="7:10" x14ac:dyDescent="0.2">
      <c r="G20" s="124" t="s">
        <v>531</v>
      </c>
    </row>
    <row r="21" spans="7:10" x14ac:dyDescent="0.2">
      <c r="J21" s="114"/>
    </row>
    <row r="23" spans="7:10" x14ac:dyDescent="0.2">
      <c r="J23" s="114"/>
    </row>
    <row r="25" spans="7:10" x14ac:dyDescent="0.2">
      <c r="J25" s="114"/>
    </row>
    <row r="27" spans="7:10" x14ac:dyDescent="0.2">
      <c r="J27" s="114"/>
    </row>
    <row r="29" spans="7:10" x14ac:dyDescent="0.2">
      <c r="J29" s="114"/>
    </row>
  </sheetData>
  <mergeCells count="3">
    <mergeCell ref="E7:F7"/>
    <mergeCell ref="E8:F8"/>
    <mergeCell ref="A11:F11"/>
  </mergeCells>
  <conditionalFormatting sqref="A1">
    <cfRule type="duplicateValues" dxfId="19" priority="1"/>
  </conditionalFormatting>
  <dataValidations count="6">
    <dataValidation type="list" allowBlank="1" showInputMessage="1" showErrorMessage="1" sqref="A10">
      <formula1>$I$1:$I$3</formula1>
    </dataValidation>
    <dataValidation type="list" allowBlank="1" showInputMessage="1" showErrorMessage="1" sqref="A6">
      <formula1>$G$19:$G$20</formula1>
    </dataValidation>
    <dataValidation type="textLength" allowBlank="1" showInputMessage="1" showErrorMessage="1" error="الرقم الوطني خطأ" sqref="F6">
      <formula1>11</formula1>
      <formula2>11</formula2>
    </dataValidation>
    <dataValidation type="textLength" allowBlank="1" showInputMessage="1" showErrorMessage="1" error="رقم الموبايل خطأ" sqref="C8">
      <formula1>10</formula1>
      <formula2>10</formula2>
    </dataValidation>
    <dataValidation type="textLength" allowBlank="1" showInputMessage="1" showErrorMessage="1" error="رقم الهاتف الثابت خطأ" sqref="D8">
      <formula1>6</formula1>
      <formula2>10</formula2>
    </dataValidation>
    <dataValidation type="list" allowBlank="1" showInputMessage="1" showErrorMessage="1" sqref="A8 C10">
      <formula1>$H$1:$H$14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/>
  <dimension ref="A1:BR57"/>
  <sheetViews>
    <sheetView showGridLines="0" rightToLeft="1" tabSelected="1" topLeftCell="F1" workbookViewId="0">
      <selection activeCell="X10" sqref="X10"/>
    </sheetView>
  </sheetViews>
  <sheetFormatPr defaultColWidth="0" defaultRowHeight="14.25" customHeight="1" x14ac:dyDescent="0.2"/>
  <cols>
    <col min="1" max="1" width="1.875" style="33" hidden="1" customWidth="1"/>
    <col min="2" max="2" width="6.625" style="33" hidden="1" customWidth="1"/>
    <col min="3" max="3" width="3.875" style="33" bestFit="1" customWidth="1"/>
    <col min="4" max="4" width="9.625" style="33" customWidth="1"/>
    <col min="5" max="5" width="5" style="33" customWidth="1"/>
    <col min="6" max="6" width="3.375" style="33" customWidth="1"/>
    <col min="7" max="7" width="2.25" style="33" bestFit="1" customWidth="1"/>
    <col min="8" max="8" width="2.625" style="33" bestFit="1" customWidth="1"/>
    <col min="9" max="9" width="3.125" style="33" bestFit="1" customWidth="1"/>
    <col min="10" max="10" width="0.75" style="33" customWidth="1"/>
    <col min="11" max="11" width="6.625" style="33" hidden="1" customWidth="1"/>
    <col min="12" max="12" width="3.875" style="33" bestFit="1" customWidth="1"/>
    <col min="13" max="13" width="9.375" style="33" customWidth="1"/>
    <col min="14" max="14" width="6.375" style="33" customWidth="1"/>
    <col min="15" max="16" width="2.25" style="33" bestFit="1" customWidth="1"/>
    <col min="17" max="17" width="3.125" style="33" bestFit="1" customWidth="1"/>
    <col min="18" max="18" width="1" style="33" customWidth="1"/>
    <col min="19" max="19" width="6.625" style="33" hidden="1" customWidth="1"/>
    <col min="20" max="20" width="5.625" style="33" bestFit="1" customWidth="1"/>
    <col min="21" max="21" width="5.375" style="33" customWidth="1"/>
    <col min="22" max="22" width="5.375" style="33" bestFit="1" customWidth="1"/>
    <col min="23" max="23" width="12.375" style="33" bestFit="1" customWidth="1"/>
    <col min="24" max="24" width="2.25" style="33" bestFit="1" customWidth="1"/>
    <col min="25" max="25" width="3.125" style="33" bestFit="1" customWidth="1"/>
    <col min="26" max="26" width="2.875" style="33" customWidth="1"/>
    <col min="27" max="27" width="6.625" style="33" hidden="1" customWidth="1"/>
    <col min="28" max="28" width="3.875" style="33" bestFit="1" customWidth="1"/>
    <col min="29" max="29" width="10" style="33" customWidth="1"/>
    <col min="30" max="30" width="9.125" style="33" bestFit="1" customWidth="1"/>
    <col min="31" max="31" width="2.25" style="33" bestFit="1" customWidth="1"/>
    <col min="32" max="32" width="2.75" style="33" bestFit="1" customWidth="1"/>
    <col min="33" max="33" width="3.125" style="33" bestFit="1" customWidth="1"/>
    <col min="34" max="34" width="5" style="33" bestFit="1" customWidth="1"/>
    <col min="35" max="35" width="3.875" style="33" customWidth="1"/>
    <col min="36" max="36" width="10.25" style="33" customWidth="1"/>
    <col min="37" max="37" width="6.75" style="33" customWidth="1"/>
    <col min="38" max="38" width="3.375" style="33" bestFit="1" customWidth="1"/>
    <col min="39" max="39" width="2.875" style="33" bestFit="1" customWidth="1"/>
    <col min="40" max="40" width="10.875" style="33" hidden="1" customWidth="1"/>
    <col min="41" max="41" width="51.125" style="33" bestFit="1" customWidth="1"/>
    <col min="42" max="46" width="9" style="33" hidden="1" customWidth="1"/>
    <col min="47" max="47" width="2.875" style="83" bestFit="1" customWidth="1"/>
    <col min="48" max="48" width="3.875" style="83" bestFit="1" customWidth="1"/>
    <col min="49" max="49" width="26.75" style="87" bestFit="1" customWidth="1"/>
    <col min="50" max="50" width="2.25" style="83" bestFit="1" customWidth="1"/>
    <col min="51" max="51" width="3.125" style="83" bestFit="1" customWidth="1"/>
    <col min="52" max="52" width="2.25" style="83" hidden="1" customWidth="1"/>
    <col min="53" max="54" width="9" style="83" hidden="1" customWidth="1"/>
    <col min="55" max="55" width="3.125" style="96" bestFit="1" customWidth="1"/>
    <col min="56" max="56" width="9" style="96" hidden="1" customWidth="1"/>
    <col min="57" max="59" width="9" style="33" hidden="1" customWidth="1"/>
    <col min="60" max="70" width="0" style="33" hidden="1" customWidth="1"/>
    <col min="71" max="16384" width="9" style="33" hidden="1"/>
  </cols>
  <sheetData>
    <row r="1" spans="1:56" s="100" customFormat="1" ht="21" customHeight="1" thickTop="1" thickBot="1" x14ac:dyDescent="0.25">
      <c r="B1" s="225"/>
      <c r="C1" s="337" t="s">
        <v>3</v>
      </c>
      <c r="D1" s="337"/>
      <c r="E1" s="336"/>
      <c r="F1" s="336"/>
      <c r="G1" s="336"/>
      <c r="H1" s="337" t="s">
        <v>4</v>
      </c>
      <c r="I1" s="337"/>
      <c r="J1" s="337"/>
      <c r="K1" s="101"/>
      <c r="L1" s="338" t="e">
        <f>VLOOKUP($E$1,ورقة2!$A$2:$U$10997,2,0)</f>
        <v>#N/A</v>
      </c>
      <c r="M1" s="338"/>
      <c r="N1" s="338"/>
      <c r="O1" s="337" t="s">
        <v>5</v>
      </c>
      <c r="P1" s="337"/>
      <c r="Q1" s="344" t="b">
        <f>IF('إدخال البيانات'!A2&gt;0,IF('إدخال البيانات'!B2&lt;&gt;"",'إدخال البيانات'!B2,VLOOKUP($E$1,ورقة2!$A$2:$U$10997,3,0)))</f>
        <v>0</v>
      </c>
      <c r="R1" s="344"/>
      <c r="S1" s="344"/>
      <c r="T1" s="344"/>
      <c r="U1" s="339" t="s">
        <v>6</v>
      </c>
      <c r="V1" s="339"/>
      <c r="W1" s="153" t="b">
        <f>IF('إدخال البيانات'!A2&gt;0,IF('إدخال البيانات'!C2&lt;&gt;"",'إدخال البيانات'!C2,VLOOKUP($E$1,ورقة2!A2:U10997,4,0)))</f>
        <v>0</v>
      </c>
      <c r="X1" s="341" t="s">
        <v>57</v>
      </c>
      <c r="Y1" s="341"/>
      <c r="Z1" s="149"/>
      <c r="AA1" s="149"/>
      <c r="AB1" s="342" t="b">
        <f>IF('إدخال البيانات'!A2&gt;0,IF('إدخال البيانات'!B6&lt;&gt;"",'إدخال البيانات'!B6,VLOOKUP($E$1,ورقة2!A2:U10997,6,0)))</f>
        <v>0</v>
      </c>
      <c r="AC1" s="342"/>
      <c r="AD1" s="150" t="s">
        <v>7</v>
      </c>
      <c r="AE1" s="340" t="b">
        <f>IF('إدخال البيانات'!A2&gt;0,IF('إدخال البيانات'!C6&lt;&gt;"",'إدخال البيانات'!C6,VLOOKUP($E$1,ورقة2!A2:U10997,7,0)))</f>
        <v>0</v>
      </c>
      <c r="AF1" s="340"/>
      <c r="AG1" s="340"/>
      <c r="AH1" s="159"/>
      <c r="AI1" s="159"/>
      <c r="AJ1" s="159"/>
      <c r="AK1" s="159"/>
      <c r="AL1" s="99"/>
      <c r="AO1" s="100" t="s">
        <v>269</v>
      </c>
      <c r="AV1" s="102"/>
      <c r="AW1" s="102"/>
      <c r="AX1" s="102"/>
      <c r="AY1" s="102"/>
      <c r="AZ1" s="102"/>
      <c r="BA1" s="102"/>
      <c r="BB1" s="102"/>
      <c r="BC1" s="102"/>
    </row>
    <row r="2" spans="1:56" s="103" customFormat="1" ht="21" customHeight="1" thickTop="1" thickBot="1" x14ac:dyDescent="0.25">
      <c r="B2" s="224"/>
      <c r="C2" s="339" t="s">
        <v>10</v>
      </c>
      <c r="D2" s="339"/>
      <c r="E2" s="376" t="e">
        <f>VLOOKUP($E$1,ورقة2!A2:U10997,9,0)</f>
        <v>#N/A</v>
      </c>
      <c r="F2" s="376"/>
      <c r="G2" s="376"/>
      <c r="H2" s="345"/>
      <c r="I2" s="345"/>
      <c r="J2" s="345"/>
      <c r="K2" s="104"/>
      <c r="L2" s="346"/>
      <c r="M2" s="346"/>
      <c r="N2" s="346"/>
      <c r="O2" s="347" t="s">
        <v>497</v>
      </c>
      <c r="P2" s="347"/>
      <c r="Q2" s="348"/>
      <c r="R2" s="348"/>
      <c r="S2" s="348"/>
      <c r="T2" s="348"/>
      <c r="U2" s="343" t="s">
        <v>498</v>
      </c>
      <c r="V2" s="343"/>
      <c r="W2" s="153"/>
      <c r="X2" s="387" t="s">
        <v>499</v>
      </c>
      <c r="Y2" s="387"/>
      <c r="Z2" s="387"/>
      <c r="AA2" s="387"/>
      <c r="AB2" s="346"/>
      <c r="AC2" s="346"/>
      <c r="AD2" s="346"/>
      <c r="AE2" s="349" t="s">
        <v>500</v>
      </c>
      <c r="AF2" s="349"/>
      <c r="AG2" s="349"/>
      <c r="AH2" s="159"/>
      <c r="AI2" s="159"/>
      <c r="AJ2" s="159"/>
      <c r="AK2" s="159"/>
      <c r="AO2" s="190" t="s">
        <v>270</v>
      </c>
      <c r="AV2" s="102"/>
      <c r="AW2" s="102"/>
      <c r="AX2" s="102"/>
      <c r="AY2" s="102"/>
      <c r="AZ2" s="102"/>
      <c r="BA2" s="102"/>
      <c r="BB2" s="102"/>
      <c r="BC2" s="102"/>
    </row>
    <row r="3" spans="1:56" s="103" customFormat="1" ht="21" customHeight="1" thickTop="1" thickBot="1" x14ac:dyDescent="0.25">
      <c r="B3" s="366" t="s">
        <v>12</v>
      </c>
      <c r="C3" s="366"/>
      <c r="D3" s="366"/>
      <c r="E3" s="344" t="b">
        <f>IF('إدخال البيانات'!A2&gt;0,IF('إدخال البيانات'!A6&lt;&gt;"",'إدخال البيانات'!A6,VLOOKUP($E$1,ورقة2!A2:U10997,5,0)))</f>
        <v>0</v>
      </c>
      <c r="F3" s="344"/>
      <c r="G3" s="344"/>
      <c r="H3" s="337" t="s">
        <v>11</v>
      </c>
      <c r="I3" s="337"/>
      <c r="J3" s="337"/>
      <c r="K3" s="105"/>
      <c r="L3" s="338" t="b">
        <f>IF('إدخال البيانات'!A2&gt;0,IF('إدخال البيانات'!E6&lt;&gt;"",'إدخال البيانات'!E6,VLOOKUP($E$1,ورقة2!A2:U10997,8,0)))</f>
        <v>0</v>
      </c>
      <c r="M3" s="338"/>
      <c r="N3" s="338"/>
      <c r="O3" s="339" t="s">
        <v>58</v>
      </c>
      <c r="P3" s="339"/>
      <c r="Q3" s="384">
        <f>'إدخال البيانات'!F6</f>
        <v>0</v>
      </c>
      <c r="R3" s="385"/>
      <c r="S3" s="385"/>
      <c r="T3" s="385"/>
      <c r="U3" s="386" t="s">
        <v>17</v>
      </c>
      <c r="V3" s="386"/>
      <c r="W3" s="153" t="b">
        <f>IF('إدخال البيانات'!A2&gt;0,IF('إدخال البيانات'!A8&lt;&gt;"",'إدخال البيانات'!A8,VLOOKUP($E$1,ورقة2!A2:U10997,13,0)))</f>
        <v>0</v>
      </c>
      <c r="X3" s="363" t="s">
        <v>501</v>
      </c>
      <c r="Y3" s="363"/>
      <c r="Z3" s="363"/>
      <c r="AA3" s="363"/>
      <c r="AB3" s="346">
        <f>'إدخال البيانات'!D6</f>
        <v>0</v>
      </c>
      <c r="AC3" s="346"/>
      <c r="AD3" s="151" t="s">
        <v>263</v>
      </c>
      <c r="AE3" s="375">
        <f>'إدخال البيانات'!B8</f>
        <v>0</v>
      </c>
      <c r="AF3" s="375"/>
      <c r="AG3" s="375"/>
      <c r="AH3" s="159"/>
      <c r="AI3" s="159"/>
      <c r="AJ3" s="159"/>
      <c r="AK3" s="159"/>
      <c r="AL3" s="99"/>
      <c r="AO3" s="190" t="s">
        <v>50</v>
      </c>
      <c r="AV3" s="102"/>
      <c r="AW3" s="102"/>
      <c r="AX3" s="102"/>
      <c r="AY3" s="102"/>
      <c r="AZ3" s="102"/>
      <c r="BA3" s="102"/>
      <c r="BB3" s="102"/>
      <c r="BC3" s="102"/>
    </row>
    <row r="4" spans="1:56" s="103" customFormat="1" ht="21" customHeight="1" thickTop="1" thickBot="1" x14ac:dyDescent="0.25">
      <c r="B4" s="148"/>
      <c r="C4" s="367" t="s">
        <v>13</v>
      </c>
      <c r="D4" s="367"/>
      <c r="E4" s="368" t="b">
        <f>IF('إدخال البيانات'!A2&gt;0,IF('إدخال البيانات'!A10&lt;&gt;"",'إدخال البيانات'!A10,VLOOKUP($E$1,ورقة2!A2:U10997,10,0)))</f>
        <v>0</v>
      </c>
      <c r="F4" s="368"/>
      <c r="G4" s="368"/>
      <c r="H4" s="367" t="s">
        <v>14</v>
      </c>
      <c r="I4" s="367"/>
      <c r="J4" s="367"/>
      <c r="K4" s="106"/>
      <c r="L4" s="368" t="b">
        <f>IF('إدخال البيانات'!A2&gt;0,IF('إدخال البيانات'!B10&lt;&gt;"",'إدخال البيانات'!B10,VLOOKUP($E$1,ورقة2!A2:U10997,11,0)))</f>
        <v>0</v>
      </c>
      <c r="M4" s="368"/>
      <c r="N4" s="368"/>
      <c r="O4" s="369" t="s">
        <v>15</v>
      </c>
      <c r="P4" s="369"/>
      <c r="Q4" s="370" t="b">
        <f>IF('إدخال البيانات'!A2&gt;0,IF('إدخال البيانات'!C10&lt;&gt;"",'إدخال البيانات'!C10,VLOOKUP($E$1,ورقة2!A2:U10997,12,0)))</f>
        <v>0</v>
      </c>
      <c r="R4" s="370"/>
      <c r="S4" s="370"/>
      <c r="T4" s="370"/>
      <c r="U4" s="371" t="s">
        <v>261</v>
      </c>
      <c r="V4" s="371"/>
      <c r="W4" s="154">
        <f>'إدخال البيانات'!C8</f>
        <v>0</v>
      </c>
      <c r="X4" s="364" t="s">
        <v>262</v>
      </c>
      <c r="Y4" s="364"/>
      <c r="Z4" s="364"/>
      <c r="AA4" s="364"/>
      <c r="AB4" s="365">
        <f>'إدخال البيانات'!D8</f>
        <v>0</v>
      </c>
      <c r="AC4" s="346"/>
      <c r="AD4" s="152" t="s">
        <v>61</v>
      </c>
      <c r="AE4" s="372">
        <f>'إدخال البيانات'!E8</f>
        <v>0</v>
      </c>
      <c r="AF4" s="372"/>
      <c r="AG4" s="372"/>
      <c r="AH4" s="372"/>
      <c r="AI4" s="372"/>
      <c r="AJ4" s="372"/>
      <c r="AK4" s="159"/>
      <c r="AM4" s="100"/>
      <c r="AO4" s="218" t="s">
        <v>64</v>
      </c>
      <c r="AV4" s="102"/>
      <c r="AW4" s="102"/>
      <c r="AX4" s="102"/>
      <c r="AY4" s="102"/>
      <c r="AZ4" s="102"/>
      <c r="BA4" s="102"/>
      <c r="BB4" s="102"/>
      <c r="BC4" s="102" t="s">
        <v>502</v>
      </c>
    </row>
    <row r="5" spans="1:56" s="103" customFormat="1" ht="21" customHeight="1" thickTop="1" thickBot="1" x14ac:dyDescent="0.25">
      <c r="B5" s="228"/>
      <c r="C5" s="388" t="s">
        <v>16</v>
      </c>
      <c r="D5" s="388"/>
      <c r="E5" s="335" t="e">
        <f>VLOOKUP($E$1,ورقة2!A2:U10997,16,0)</f>
        <v>#N/A</v>
      </c>
      <c r="F5" s="335"/>
      <c r="G5" s="335"/>
      <c r="H5" s="374" t="s">
        <v>268</v>
      </c>
      <c r="I5" s="374"/>
      <c r="J5" s="374"/>
      <c r="K5" s="104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66" t="s">
        <v>1</v>
      </c>
      <c r="Y5" s="366"/>
      <c r="Z5" s="366"/>
      <c r="AA5" s="366"/>
      <c r="AB5" s="346" t="e">
        <f>VLOOKUP($E$1,ورقة2!A2:U10997,19,0)</f>
        <v>#N/A</v>
      </c>
      <c r="AC5" s="346"/>
      <c r="AD5" s="229" t="s">
        <v>0</v>
      </c>
      <c r="AE5" s="342" t="e">
        <f>VLOOKUP($E$1,ورقة2!A2:U10997,20,0)</f>
        <v>#N/A</v>
      </c>
      <c r="AF5" s="342"/>
      <c r="AG5" s="342"/>
      <c r="AH5" s="229" t="s">
        <v>2</v>
      </c>
      <c r="AJ5" s="236"/>
      <c r="AK5" s="159"/>
      <c r="AL5" s="107"/>
      <c r="AO5" s="190" t="s">
        <v>1630</v>
      </c>
      <c r="AU5" s="103">
        <v>1</v>
      </c>
      <c r="AV5" s="84">
        <v>100</v>
      </c>
      <c r="AW5" s="125" t="str">
        <f>D8</f>
        <v>مقدمة في الصحافة</v>
      </c>
      <c r="AX5" s="82">
        <f t="shared" ref="AX5:AY9" si="0">H8</f>
        <v>0</v>
      </c>
      <c r="AY5" s="82">
        <f t="shared" si="0"/>
        <v>0</v>
      </c>
      <c r="AZ5" s="126"/>
      <c r="BA5" s="85"/>
      <c r="BC5" s="103" t="s">
        <v>503</v>
      </c>
    </row>
    <row r="6" spans="1:56" ht="43.5" customHeight="1" thickTop="1" thickBot="1" x14ac:dyDescent="0.25">
      <c r="B6" s="389" t="str">
        <f>IF(E1&lt;&gt;"","مقررات السنة الأولى","أدخل الرقم الامتحاني في الحقل المخصص واملأ جميع الحقول بالبيانات الصحيحة")</f>
        <v>أدخل الرقم الامتحاني في الحقل المخصص واملأ جميع الحقول بالبيانات الصحيحة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1"/>
      <c r="R6" s="53"/>
      <c r="S6" s="226"/>
      <c r="T6" s="352" t="str">
        <f>IF(E1&lt;&gt;"","مقررات السنة الثالثة","لايحق لك تعديل الاستمارة بعد ارسال الايميل تحت طائلة إلغاء التسجيل")</f>
        <v>لايحق لك تعديل الاستمارة بعد ارسال الايميل تحت طائلة إلغاء التسجيل</v>
      </c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155"/>
      <c r="AI6" s="155"/>
      <c r="AJ6" s="155"/>
      <c r="AK6" s="156"/>
      <c r="AL6" s="43"/>
      <c r="AO6" s="190" t="s">
        <v>1631</v>
      </c>
      <c r="AU6" s="84">
        <v>2</v>
      </c>
      <c r="AV6" s="84">
        <v>110</v>
      </c>
      <c r="AW6" s="125" t="str">
        <f>D9</f>
        <v xml:space="preserve">مقدمة في الفنون  الاذاعية والسمعبصرية </v>
      </c>
      <c r="AX6" s="82">
        <f t="shared" si="0"/>
        <v>0</v>
      </c>
      <c r="AY6" s="82">
        <f t="shared" si="0"/>
        <v>0</v>
      </c>
      <c r="BB6" s="84"/>
      <c r="BC6" s="84"/>
      <c r="BD6" s="84"/>
    </row>
    <row r="7" spans="1:56" ht="23.25" customHeight="1" thickBot="1" x14ac:dyDescent="0.25">
      <c r="B7" s="357" t="s">
        <v>18</v>
      </c>
      <c r="C7" s="357"/>
      <c r="D7" s="357"/>
      <c r="E7" s="357"/>
      <c r="F7" s="357"/>
      <c r="G7" s="357"/>
      <c r="H7" s="357"/>
      <c r="I7" s="358"/>
      <c r="J7" s="162"/>
      <c r="K7" s="227"/>
      <c r="L7" s="359" t="s">
        <v>21</v>
      </c>
      <c r="M7" s="357"/>
      <c r="N7" s="357"/>
      <c r="O7" s="357"/>
      <c r="P7" s="357"/>
      <c r="Q7" s="358"/>
      <c r="R7" s="45"/>
      <c r="S7" s="34"/>
      <c r="T7" s="360" t="s">
        <v>22</v>
      </c>
      <c r="U7" s="361"/>
      <c r="V7" s="361"/>
      <c r="W7" s="361"/>
      <c r="X7" s="361"/>
      <c r="Y7" s="362"/>
      <c r="Z7" s="160"/>
      <c r="AA7" s="35"/>
      <c r="AB7" s="360" t="s">
        <v>21</v>
      </c>
      <c r="AC7" s="361"/>
      <c r="AD7" s="361"/>
      <c r="AE7" s="361"/>
      <c r="AF7" s="361"/>
      <c r="AG7" s="362"/>
      <c r="AH7" s="155"/>
      <c r="AI7" s="155"/>
      <c r="AJ7" s="155"/>
      <c r="AK7" s="156"/>
      <c r="AL7" s="44"/>
      <c r="AO7" s="190" t="s">
        <v>271</v>
      </c>
      <c r="AU7" s="84">
        <v>3</v>
      </c>
      <c r="AV7" s="84">
        <v>120</v>
      </c>
      <c r="AW7" s="125" t="str">
        <f>D10</f>
        <v xml:space="preserve">مقدمة في الاعلان </v>
      </c>
      <c r="AX7" s="82">
        <f t="shared" si="0"/>
        <v>0</v>
      </c>
      <c r="AY7" s="82">
        <f t="shared" si="0"/>
        <v>0</v>
      </c>
      <c r="BB7" s="84"/>
      <c r="BC7" s="84"/>
      <c r="BD7" s="84"/>
    </row>
    <row r="8" spans="1:56" ht="24" customHeight="1" thickBot="1" x14ac:dyDescent="0.3">
      <c r="A8" s="33" t="str">
        <f>IF(AND(I8&lt;&gt;"",H8=1),1,"")</f>
        <v/>
      </c>
      <c r="B8" s="36" t="b">
        <f>IF(OR(I8="ج",I8="ر1",I8="ر2"),IF(H8=1,IF(OR($L$5=$AO$8,$L$5=$AO$9),0,IF($L$5=$AO$2,IF(I8="ج",4000,IF(I8="ر1",5200,IF(I8="ر2",6000,""))),IF(OR($L$5=$AO$3,$L$5=$AO$7),IF(I8="ج",2500,IF(I8="ر1",3250,IF(I8="ر2",3750,""))),IF($L$5=$AO$4,500,IF(OR($L$5=$AO$1,$L$5=$AO$5,$L$5=$AO$6),IF(I8="ج",4000,IF(I8="ر1",5500,IF(I8="ر2",6500,""))),IF(I8="ج",5000,IF(I8="ر1",6500,IF(I8="ر2",7500,""))))))))))</f>
        <v>0</v>
      </c>
      <c r="C8" s="129">
        <v>100</v>
      </c>
      <c r="D8" s="383" t="s">
        <v>535</v>
      </c>
      <c r="E8" s="383"/>
      <c r="F8" s="383"/>
      <c r="G8" s="383"/>
      <c r="H8" s="147"/>
      <c r="I8" s="617"/>
      <c r="J8" s="161" t="str">
        <f>IF(AND(Q8&lt;&gt;"",P8=1),6,"")</f>
        <v/>
      </c>
      <c r="K8" s="135" t="b">
        <f>IF(OR(Q8="ج",Q8="ر1",Q8="ر2"),IF(P8=1,IF(OR($L$5=$AO$8,$L$5=$AO$9),0,IF($L$5=$AO$2,IF(Q8="ج",4000,IF(Q8="ر1",5200,IF(Q8="ر2",6000,""))),IF(OR($L$5=$AO$3,$L$5=$AO$7),IF(Q8="ج",2500,IF(Q8="ر1",3250,IF(Q8="ر2",3750,""))),IF($L$5=$AO$4,500,IF(OR($L$5=$AO$1,$L$5=$AO$5,$L$5=$AO$6),IF(Q8="ج",4000,IF(Q8="ر1",5500,IF(Q8="ر2",6500,""))),IF(Q8="ج",5000,IF(Q8="ر1",6500,IF(Q8="ر2",7500,""))))))))))</f>
        <v>0</v>
      </c>
      <c r="L8" s="129">
        <v>150</v>
      </c>
      <c r="M8" s="350" t="s">
        <v>540</v>
      </c>
      <c r="N8" s="350"/>
      <c r="O8" s="350"/>
      <c r="P8" s="147"/>
      <c r="Q8" s="617"/>
      <c r="R8" s="89" t="str">
        <f>IF(AND(Y8&lt;&gt;"",X8=1),21,"")</f>
        <v/>
      </c>
      <c r="S8" s="135" t="b">
        <f>IF(OR(Y8="ج",Y8="ر1",Y8="ر2"),IF(X8=1,IF(OR($L$5=$AO$8,$L$5=$AO$9),0,IF($L$5=$AO$2,IF(Y8="ج",4000,IF(Y8="ر1",5200,IF(Y8="ر2",6000,""))),IF(OR($L$5=$AO$3,$L$5=$AO$7),IF(Y8="ج",2500,IF(Y8="ر1",3250,IF(Y8="ر2",3750,""))),IF($L$5=$AO$4,500,IF(OR($L$5=$AO$1,$L$5=$AO$5,$L$5=$AO$6),IF(Y8="ج",4000,IF(Y8="ر1",5500,IF(Y8="ر2",6500,""))),IF(Y8="ج",5000,IF(Y8="ر1",6500,IF(Y8="ر2",7500,""))))))))))</f>
        <v>0</v>
      </c>
      <c r="T8" s="129">
        <v>300</v>
      </c>
      <c r="U8" s="377" t="s">
        <v>555</v>
      </c>
      <c r="V8" s="378"/>
      <c r="W8" s="379"/>
      <c r="X8" s="147"/>
      <c r="Y8" s="617"/>
      <c r="Z8" s="163" t="str">
        <f>IF(AND(AG8&lt;&gt;"",AF8=1),26,"")</f>
        <v/>
      </c>
      <c r="AA8" s="135" t="b">
        <f>IF(OR(AG8="ج",AG8="ر1",AG8="ر2"),IF(AF8=1,IF(OR($L$5=$AO$8,$L$5=$AO$9),0,IF($L$5=$AO$2,IF(AG8="ج",4000,IF(AG8="ر1",5200,IF(AG8="ر2",6000,""))),IF(OR($L$5=$AO$3,$L$5=$AO$7),IF(AG8="ج",2500,IF(AG8="ر1",3250,IF(AG8="ر2",3750,""))),IF($L$5=$AO$4,500,IF(OR($L$5=$AO$1,$L$5=$AO$5,$L$5=$AO$6),IF(AG8="ج",4000,IF(AG8="ر1",5500,IF(AG8="ر2",6500,""))),IF(AG8="ج",5000,IF(AG8="ر1",6500,IF(AG8="ر2",7500,""))))))))))</f>
        <v>0</v>
      </c>
      <c r="AB8" s="129">
        <v>350</v>
      </c>
      <c r="AC8" s="380" t="s">
        <v>560</v>
      </c>
      <c r="AD8" s="381"/>
      <c r="AE8" s="382"/>
      <c r="AF8" s="147"/>
      <c r="AG8" s="617"/>
      <c r="AH8" s="157"/>
      <c r="AI8" s="157"/>
      <c r="AJ8" s="157"/>
      <c r="AK8" s="156"/>
      <c r="AL8" s="43" t="str">
        <f>IF(A8&lt;&gt;"",A8,"")</f>
        <v/>
      </c>
      <c r="AM8" s="33">
        <v>1</v>
      </c>
      <c r="AO8" s="190" t="s">
        <v>9</v>
      </c>
      <c r="AU8" s="84">
        <v>4</v>
      </c>
      <c r="AV8" s="84">
        <v>130</v>
      </c>
      <c r="AW8" s="125" t="str">
        <f>D11</f>
        <v xml:space="preserve">مقدمة في العلاقات العامة </v>
      </c>
      <c r="AX8" s="82">
        <f t="shared" si="0"/>
        <v>0</v>
      </c>
      <c r="AY8" s="82">
        <f t="shared" si="0"/>
        <v>0</v>
      </c>
      <c r="BB8" s="84"/>
      <c r="BC8" s="84"/>
      <c r="BD8" s="84"/>
    </row>
    <row r="9" spans="1:56" ht="24" customHeight="1" thickTop="1" thickBot="1" x14ac:dyDescent="0.25">
      <c r="A9" s="33" t="str">
        <f>IF(AND(I9&lt;&gt;"",H9=1),2,"")</f>
        <v/>
      </c>
      <c r="B9" s="36" t="b">
        <f>IF(OR(I9="ج",I9="ر1",I9="ر2"),IF(H9=1,IF(OR($L$5=$AO$8,$L$5=$AO$9),0,IF($L$5=$AO$2,IF(I9="ج",4000,IF(I9="ر1",5200,IF(I9="ر2",6000,""))),IF(OR($L$5=$AO$3,$L$5=$AO$7),IF(I9="ج",2500,IF(I9="ر1",3250,IF(I9="ر2",3750,""))),IF($L$5=$AO$4,500,IF(OR($L$5=$AO$1,$L$5=$AO$5,$L$5=$AO$6),IF(I9="ج",4000,IF(I9="ر1",5500,IF(I9="ر2",6500,""))),IF(I9="ج",5000,IF(I9="ر1",6500,IF(I9="ر2",7500,""))))))))))</f>
        <v>0</v>
      </c>
      <c r="C9" s="130">
        <v>110</v>
      </c>
      <c r="D9" s="351" t="s">
        <v>536</v>
      </c>
      <c r="E9" s="351"/>
      <c r="F9" s="351"/>
      <c r="G9" s="351"/>
      <c r="H9" s="147"/>
      <c r="I9" s="618"/>
      <c r="J9" s="161" t="str">
        <f>IF(AND(Q9&lt;&gt;"",P9=1),7,"")</f>
        <v/>
      </c>
      <c r="K9" s="135" t="b">
        <f>IF(OR(Q9="ج",Q9="ر1",Q9="ر2"),IF(P9=1,IF(OR($L$5=$AO$8,$L$5=$AO$9),0,IF($L$5=$AO$2,IF(Q9="ج",4000,IF(Q9="ر1",5200,IF(Q9="ر2",6000,""))),IF(OR($L$5=$AO$3,$L$5=$AO$7),IF(Q9="ج",2500,IF(Q9="ر1",3250,IF(Q9="ر2",3750,""))),IF($L$5=$AO$4,500,IF(OR($L$5=$AO$1,$L$5=$AO$5,$L$5=$AO$6),IF(Q9="ج",4000,IF(Q9="ر1",5500,IF(Q9="ر2",6500,""))),IF(Q9="ج",5000,IF(Q9="ر1",6500,IF(Q9="ر2",7500,""))))))))))</f>
        <v>0</v>
      </c>
      <c r="L9" s="130">
        <v>160</v>
      </c>
      <c r="M9" s="351" t="s">
        <v>541</v>
      </c>
      <c r="N9" s="351"/>
      <c r="O9" s="351"/>
      <c r="P9" s="147"/>
      <c r="Q9" s="618"/>
      <c r="R9" s="89" t="str">
        <f>IF(AND(Y9&lt;&gt;"",X9=1),22,"")</f>
        <v/>
      </c>
      <c r="S9" s="135" t="b">
        <f>IF(OR(Y9="ج",Y9="ر1",Y9="ر2"),IF(X9=1,IF(OR($L$5=$AO$8,$L$5=$AO$9),0,IF($L$5=$AO$2,IF(Y9="ج",4000,IF(Y9="ر1",5200,IF(Y9="ر2",6000,""))),IF(OR($L$5=$AO$3,$L$5=$AO$7),IF(Y9="ج",2500,IF(Y9="ر1",3250,IF(Y9="ر2",3750,""))),IF($L$5=$AO$4,500,IF(OR($L$5=$AO$1,$L$5=$AO$5,$L$5=$AO$6),IF(Y9="ج",4000,IF(Y9="ر1",5500,IF(Y9="ر2",6500,""))),IF(Y9="ج",5000,IF(Y9="ر1",6500,IF(Y9="ر2",7500,""))))))))))</f>
        <v>0</v>
      </c>
      <c r="T9" s="130">
        <v>310</v>
      </c>
      <c r="U9" s="354" t="s">
        <v>556</v>
      </c>
      <c r="V9" s="355"/>
      <c r="W9" s="356"/>
      <c r="X9" s="147"/>
      <c r="Y9" s="618"/>
      <c r="Z9" s="163" t="str">
        <f>IF(AND(AG9&lt;&gt;"",AF9=1),27,"")</f>
        <v/>
      </c>
      <c r="AA9" s="135" t="b">
        <f>IF(OR(AG9="ج",AG9="ر1",AG9="ر2"),IF(AF9=1,IF(OR($L$5=$AO$8,$L$5=$AO$9),0,IF($L$5=$AO$2,IF(AG9="ج",4000,IF(AG9="ر1",5200,IF(AG9="ر2",6000,""))),IF(OR($L$5=$AO$3,$L$5=$AO$7),IF(AG9="ج",2500,IF(AG9="ر1",3250,IF(AG9="ر2",3750,""))),IF($L$5=$AO$4,500,IF(OR($L$5=$AO$1,$L$5=$AO$5,$L$5=$AO$6),IF(AG9="ج",4000,IF(AG9="ر1",5500,IF(AG9="ر2",6500,""))),IF(AG9="ج",5000,IF(AG9="ر1",6500,IF(AG9="ر2",7500,""))))))))))</f>
        <v>0</v>
      </c>
      <c r="AB9" s="130">
        <v>360</v>
      </c>
      <c r="AC9" s="354" t="s">
        <v>561</v>
      </c>
      <c r="AD9" s="355"/>
      <c r="AE9" s="356"/>
      <c r="AF9" s="147"/>
      <c r="AG9" s="618"/>
      <c r="AH9" s="395"/>
      <c r="AI9" s="396"/>
      <c r="AJ9" s="396"/>
      <c r="AK9" s="156"/>
      <c r="AL9" s="43" t="str">
        <f>IF(A9&lt;&gt;"",A9,"")</f>
        <v/>
      </c>
      <c r="AM9" s="33">
        <v>2</v>
      </c>
      <c r="AO9" s="219" t="s">
        <v>16</v>
      </c>
      <c r="AU9" s="84">
        <v>5</v>
      </c>
      <c r="AV9" s="84">
        <v>140</v>
      </c>
      <c r="AW9" s="125" t="str">
        <f>D12</f>
        <v xml:space="preserve">مادة اعلامية باللغة الأجنبية (1) </v>
      </c>
      <c r="AX9" s="82">
        <f t="shared" si="0"/>
        <v>0</v>
      </c>
      <c r="AY9" s="82">
        <f t="shared" si="0"/>
        <v>0</v>
      </c>
      <c r="BB9" s="84"/>
      <c r="BC9" s="84"/>
      <c r="BD9" s="84"/>
    </row>
    <row r="10" spans="1:56" ht="24" customHeight="1" thickTop="1" thickBot="1" x14ac:dyDescent="0.25">
      <c r="A10" s="33" t="str">
        <f>IF(AND(I10&lt;&gt;"",H10=1),3,"")</f>
        <v/>
      </c>
      <c r="B10" s="36" t="b">
        <f>IF(OR(I10="ج",I10="ر1",I10="ر2"),IF(H10=1,IF(OR($L$5=$AO$8,$L$5=$AO$9),0,IF($L$5=$AO$2,IF(I10="ج",4000,IF(I10="ر1",5200,IF(I10="ر2",6000,""))),IF(OR($L$5=$AO$3,$L$5=$AO$7),IF(I10="ج",2500,IF(I10="ر1",3250,IF(I10="ر2",3750,""))),IF($L$5=$AO$4,500,IF(OR($L$5=$AO$1,$L$5=$AO$5,$L$5=$AO$6),IF(I10="ج",4000,IF(I10="ر1",5500,IF(I10="ر2",6500,""))),IF(I10="ج",5000,IF(I10="ر1",6500,IF(I10="ر2",7500,""))))))))))</f>
        <v>0</v>
      </c>
      <c r="C10" s="130">
        <v>120</v>
      </c>
      <c r="D10" s="351" t="s">
        <v>537</v>
      </c>
      <c r="E10" s="351"/>
      <c r="F10" s="351"/>
      <c r="G10" s="351"/>
      <c r="H10" s="147"/>
      <c r="I10" s="618"/>
      <c r="J10" s="161" t="str">
        <f>IF(AND(Q10&lt;&gt;"",P10=1),8,"")</f>
        <v/>
      </c>
      <c r="K10" s="135" t="b">
        <f>IF(OR(Q10="ج",Q10="ر1",Q10="ر2"),IF(P10=1,IF(OR($L$5=$AO$8,$L$5=$AO$9),0,IF($L$5=$AO$2,IF(Q10="ج",4000,IF(Q10="ر1",5200,IF(Q10="ر2",6000,""))),IF(OR($L$5=$AO$3,$L$5=$AO$7),IF(Q10="ج",2500,IF(Q10="ر1",3250,IF(Q10="ر2",3750,""))),IF($L$5=$AO$4,500,IF(OR($L$5=$AO$1,$L$5=$AO$5,$L$5=$AO$6),IF(Q10="ج",4000,IF(Q10="ر1",5500,IF(Q10="ر2",6500,""))),IF(Q10="ج",5000,IF(Q10="ر1",6500,IF(Q10="ر2",7500,""))))))))))</f>
        <v>0</v>
      </c>
      <c r="L10" s="130">
        <v>170</v>
      </c>
      <c r="M10" s="351" t="s">
        <v>542</v>
      </c>
      <c r="N10" s="351"/>
      <c r="O10" s="351"/>
      <c r="P10" s="147"/>
      <c r="Q10" s="618"/>
      <c r="R10" s="89" t="str">
        <f>IF(AND(Y10&lt;&gt;"",X10=1),23,"")</f>
        <v/>
      </c>
      <c r="S10" s="135" t="b">
        <f>IF(OR(Y10="ج",Y10="ر1",Y10="ر2"),IF(X10=1,IF(OR($L$5=$AO$8,$L$5=$AO$9),0,IF($L$5=$AO$2,IF(Y10="ج",4000,IF(Y10="ر1",5200,IF(Y10="ر2",6000,""))),IF(OR($L$5=$AO$3,$L$5=$AO$7),IF(Y10="ج",2500,IF(Y10="ر1",3250,IF(Y10="ر2",3750,""))),IF($L$5=$AO$4,500,IF(OR($L$5=$AO$1,$L$5=$AO$5,$L$5=$AO$6),IF(Y10="ج",4000,IF(Y10="ر1",5500,IF(Y10="ر2",6500,""))),IF(Y10="ج",5000,IF(Y10="ر1",6500,IF(Y10="ر2",7500,""))))))))))</f>
        <v>0</v>
      </c>
      <c r="T10" s="130">
        <v>320</v>
      </c>
      <c r="U10" s="399" t="s">
        <v>557</v>
      </c>
      <c r="V10" s="400"/>
      <c r="W10" s="401"/>
      <c r="X10" s="147"/>
      <c r="Y10" s="618"/>
      <c r="Z10" s="163" t="str">
        <f>IF(AND(AG10&lt;&gt;"",AF10=1),28,"")</f>
        <v/>
      </c>
      <c r="AA10" s="135" t="b">
        <f>IF(OR(AG10="ج",AG10="ر1",AG10="ر2"),IF(AF10=1,IF(OR($L$5=$AO$8,$L$5=$AO$9),0,IF($L$5=$AO$2,IF(AG10="ج",4000,IF(AG10="ر1",5200,IF(AG10="ر2",6000,""))),IF(OR($L$5=$AO$3,$L$5=$AO$7),IF(AG10="ج",2500,IF(AG10="ر1",3250,IF(AG10="ر2",3750,""))),IF($L$5=$AO$4,500,IF(OR($L$5=$AO$1,$L$5=$AO$5,$L$5=$AO$6),IF(AG10="ج",4000,IF(AG10="ر1",5500,IF(AG10="ر2",6500,""))),IF(AG10="ج",5000,IF(AG10="ر1",6500,IF(AG10="ر2",7500,""))))))))))</f>
        <v>0</v>
      </c>
      <c r="AB10" s="130">
        <v>370</v>
      </c>
      <c r="AC10" s="399" t="s">
        <v>562</v>
      </c>
      <c r="AD10" s="400"/>
      <c r="AE10" s="401"/>
      <c r="AF10" s="147"/>
      <c r="AG10" s="618"/>
      <c r="AH10" s="397"/>
      <c r="AI10" s="398"/>
      <c r="AJ10" s="398"/>
      <c r="AK10" s="156"/>
      <c r="AL10" s="43" t="str">
        <f>IF(A10&lt;&gt;"",A10,"")</f>
        <v/>
      </c>
      <c r="AM10" s="33">
        <v>3</v>
      </c>
      <c r="AU10" s="84">
        <v>6</v>
      </c>
      <c r="AV10" s="84">
        <v>150</v>
      </c>
      <c r="AW10" s="98" t="str">
        <f>M8</f>
        <v>الترجمة الاعلامية (1)</v>
      </c>
      <c r="AX10" s="82">
        <f t="shared" ref="AX10:AY14" si="1">P8</f>
        <v>0</v>
      </c>
      <c r="AY10" s="82">
        <f t="shared" si="1"/>
        <v>0</v>
      </c>
      <c r="BB10" s="98"/>
      <c r="BC10" s="98"/>
    </row>
    <row r="11" spans="1:56" ht="24" customHeight="1" thickTop="1" thickBot="1" x14ac:dyDescent="0.25">
      <c r="A11" s="33" t="str">
        <f>IF(AND(I11&lt;&gt;"",H11=1),4,"")</f>
        <v/>
      </c>
      <c r="B11" s="36" t="b">
        <f>IF(OR(I11="ج",I11="ر1",I11="ر2"),IF(H11=1,IF(OR($L$5=$AO$8,$L$5=$AO$9),0,IF($L$5=$AO$2,IF(I11="ج",4000,IF(I11="ر1",5200,IF(I11="ر2",6000,""))),IF(OR($L$5=$AO$3,$L$5=$AO$7),IF(I11="ج",2500,IF(I11="ر1",3250,IF(I11="ر2",3750,""))),IF($L$5=$AO$4,500,IF(OR($L$5=$AO$1,$L$5=$AO$5,$L$5=$AO$6),IF(I11="ج",4000,IF(I11="ر1",5500,IF(I11="ر2",6500,""))),IF(I11="ج",5000,IF(I11="ر1",6500,IF(I11="ر2",7500,""))))))))))</f>
        <v>0</v>
      </c>
      <c r="C11" s="130">
        <v>130</v>
      </c>
      <c r="D11" s="351" t="s">
        <v>538</v>
      </c>
      <c r="E11" s="351"/>
      <c r="F11" s="351"/>
      <c r="G11" s="351"/>
      <c r="H11" s="147"/>
      <c r="I11" s="618"/>
      <c r="J11" s="161" t="str">
        <f>IF(AND(Q11&lt;&gt;"",P11=1),9,"")</f>
        <v/>
      </c>
      <c r="K11" s="135" t="b">
        <f>IF(OR(Q11="ج",Q11="ر1",Q11="ر2"),IF(P11=1,IF(OR($L$5=$AO$8,$L$5=$AO$9),0,IF($L$5=$AO$2,IF(Q11="ج",4000,IF(Q11="ر1",5200,IF(Q11="ر2",6000,""))),IF(OR($L$5=$AO$3,$L$5=$AO$7),IF(Q11="ج",2500,IF(Q11="ر1",3250,IF(Q11="ر2",3750,""))),IF($L$5=$AO$4,500,IF(OR($L$5=$AO$1,$L$5=$AO$5,$L$5=$AO$6),IF(Q11="ج",4000,IF(Q11="ر1",5500,IF(Q11="ر2",6500,""))),IF(Q11="ج",5000,IF(Q11="ر1",6500,IF(Q11="ر2",7500,""))))))))))</f>
        <v>0</v>
      </c>
      <c r="L11" s="130">
        <v>180</v>
      </c>
      <c r="M11" s="351" t="s">
        <v>543</v>
      </c>
      <c r="N11" s="351"/>
      <c r="O11" s="351"/>
      <c r="P11" s="147"/>
      <c r="Q11" s="618"/>
      <c r="R11" s="89" t="str">
        <f>IF(AND(Y11&lt;&gt;"",X11=1),24,"")</f>
        <v/>
      </c>
      <c r="S11" s="135" t="b">
        <f>IF(OR(Y11="ج",Y11="ر1",Y11="ر2"),IF(X11=1,IF(OR($L$5=$AO$8,$L$5=$AO$9),0,IF($L$5=$AO$2,IF(Y11="ج",4000,IF(Y11="ر1",5200,IF(Y11="ر2",6000,""))),IF(OR($L$5=$AO$3,$L$5=$AO$7),IF(Y11="ج",2500,IF(Y11="ر1",3250,IF(Y11="ر2",3750,""))),IF($L$5=$AO$4,500,IF(OR($L$5=$AO$1,$L$5=$AO$5,$L$5=$AO$6),IF(Y11="ج",4000,IF(Y11="ر1",5500,IF(Y11="ر2",6500,""))),IF(Y11="ج",5000,IF(Y11="ر1",6500,IF(Y11="ر2",7500,""))))))))))</f>
        <v>0</v>
      </c>
      <c r="T11" s="130">
        <v>330</v>
      </c>
      <c r="U11" s="399" t="s">
        <v>558</v>
      </c>
      <c r="V11" s="400"/>
      <c r="W11" s="401"/>
      <c r="X11" s="147"/>
      <c r="Y11" s="618"/>
      <c r="Z11" s="163" t="str">
        <f>IF(AND(AG11&lt;&gt;"",AF11=1),29,"")</f>
        <v/>
      </c>
      <c r="AA11" s="135" t="b">
        <f>IF(OR(AG11="ج",AG11="ر1",AG11="ر2"),IF(AF11=1,IF(OR($L$5=$AO$8,$L$5=$AO$9),0,IF($L$5=$AO$2,IF(AG11="ج",4000,IF(AG11="ر1",5200,IF(AG11="ر2",6000,""))),IF(OR($L$5=$AO$3,$L$5=$AO$7),IF(AG11="ج",2500,IF(AG11="ر1",3250,IF(AG11="ر2",3750,""))),IF($L$5=$AO$4,500,IF(OR($L$5=$AO$1,$L$5=$AO$5,$L$5=$AO$6),IF(AG11="ج",4000,IF(AG11="ر1",5500,IF(AG11="ر2",6500,""))),IF(AG11="ج",5000,IF(AG11="ر1",6500,IF(AG11="ر2",7500,""))))))))))</f>
        <v>0</v>
      </c>
      <c r="AB11" s="130">
        <v>380</v>
      </c>
      <c r="AC11" s="399" t="s">
        <v>563</v>
      </c>
      <c r="AD11" s="400"/>
      <c r="AE11" s="401"/>
      <c r="AF11" s="147"/>
      <c r="AG11" s="618"/>
      <c r="AH11" s="397"/>
      <c r="AI11" s="398"/>
      <c r="AJ11" s="398"/>
      <c r="AK11" s="156"/>
      <c r="AL11" s="43" t="str">
        <f>IF(A11&lt;&gt;"",A11,"")</f>
        <v/>
      </c>
      <c r="AM11" s="33">
        <v>4</v>
      </c>
      <c r="AU11" s="84">
        <v>7</v>
      </c>
      <c r="AV11" s="84">
        <v>160</v>
      </c>
      <c r="AW11" s="98" t="str">
        <f>M9</f>
        <v xml:space="preserve">اللغة الاعلامية </v>
      </c>
      <c r="AX11" s="82">
        <f t="shared" si="1"/>
        <v>0</v>
      </c>
      <c r="AY11" s="82">
        <f t="shared" si="1"/>
        <v>0</v>
      </c>
      <c r="BB11" s="84"/>
      <c r="BC11" s="84"/>
    </row>
    <row r="12" spans="1:56" ht="22.5" customHeight="1" thickTop="1" thickBot="1" x14ac:dyDescent="0.25">
      <c r="A12" s="33" t="str">
        <f>IF(AND(I12&lt;&gt;"",H12=1),5,"")</f>
        <v/>
      </c>
      <c r="B12" s="36" t="b">
        <f>IF(OR(I12="ج",I12="ر1",I12="ر2"),IF(H12=1,IF(OR($L$5=$AO$8,$L$5=$AO$9),0,IF($L$5=$AO$2,IF(I12="ج",4000,IF(I12="ر1",5200,IF(I12="ر2",6000,""))),IF(OR($L$5=$AO$3,$L$5=$AO$7),IF(I12="ج",2500,IF(I12="ر1",3250,IF(I12="ر2",3750,""))),IF($L$5=$AO$4,500,IF(OR($L$5=$AO$1,$L$5=$AO$5,$L$5=$AO$6),IF(I12="ج",4000,IF(I12="ر1",5500,IF(I12="ر2",6500,""))),IF(I12="ج",5000,IF(I12="ر1",6500,IF(I12="ر2",7500,""))))))))))</f>
        <v>0</v>
      </c>
      <c r="C12" s="131">
        <v>140</v>
      </c>
      <c r="D12" s="394" t="s">
        <v>539</v>
      </c>
      <c r="E12" s="394"/>
      <c r="F12" s="394"/>
      <c r="G12" s="394"/>
      <c r="H12" s="147"/>
      <c r="I12" s="619"/>
      <c r="J12" s="161" t="str">
        <f>IF(AND(Q12&lt;&gt;"",P12=1),10,"")</f>
        <v/>
      </c>
      <c r="K12" s="135" t="b">
        <f>IF(OR(Q12="ج",Q12="ر1",Q12="ر2"),IF(P12=1,IF(OR($L$5=$AO$8,$L$5=$AO$9),0,IF($L$5=$AO$2,IF(Q12="ج",4000,IF(Q12="ر1",5200,IF(Q12="ر2",6000,""))),IF(OR($L$5=$AO$3,$L$5=$AO$7),IF(Q12="ج",2500,IF(Q12="ر1",3250,IF(Q12="ر2",3750,""))),IF($L$5=$AO$4,500,IF(OR($L$5=$AO$1,$L$5=$AO$5,$L$5=$AO$6),IF(Q12="ج",4000,IF(Q12="ر1",5500,IF(Q12="ر2",6500,""))),IF(Q12="ج",5000,IF(Q12="ر1",6500,IF(Q12="ر2",7500,""))))))))))</f>
        <v>0</v>
      </c>
      <c r="L12" s="131">
        <v>190</v>
      </c>
      <c r="M12" s="394" t="s">
        <v>544</v>
      </c>
      <c r="N12" s="394"/>
      <c r="O12" s="394"/>
      <c r="P12" s="147"/>
      <c r="Q12" s="619"/>
      <c r="R12" s="89" t="str">
        <f>IF(AND(Y12&lt;&gt;"",X12=1),25,"")</f>
        <v/>
      </c>
      <c r="S12" s="135" t="b">
        <f>IF(OR(Y12="ج",Y12="ر1",Y12="ر2"),IF(X12=1,IF(OR($L$5=$AO$8,$L$5=$AO$9),0,IF($L$5=$AO$2,IF(Y12="ج",4000,IF(Y12="ر1",5200,IF(Y12="ر2",6000,""))),IF(OR($L$5=$AO$3,$L$5=$AO$7),IF(Y12="ج",2500,IF(Y12="ر1",3250,IF(Y12="ر2",3750,""))),IF($L$5=$AO$4,500,IF(OR($L$5=$AO$1,$L$5=$AO$5,$L$5=$AO$6),IF(Y12="ج",4000,IF(Y12="ر1",5500,IF(Y12="ر2",6500,""))),IF(Y12="ج",5000,IF(Y12="ر1",6500,IF(Y12="ر2",7500,""))))))))))</f>
        <v>0</v>
      </c>
      <c r="T12" s="131">
        <v>340</v>
      </c>
      <c r="U12" s="402" t="s">
        <v>559</v>
      </c>
      <c r="V12" s="403"/>
      <c r="W12" s="404"/>
      <c r="X12" s="147"/>
      <c r="Y12" s="619"/>
      <c r="Z12" s="163" t="str">
        <f>IF(AND(AG12&lt;&gt;"",AF12=1),30,"")</f>
        <v/>
      </c>
      <c r="AA12" s="135" t="b">
        <f>IF(OR(AG12="ج",AG12="ر1",AG12="ر2"),IF(AF12=1,IF(OR($L$5=$AO$8,$L$5=$AO$9),0,IF($L$5=$AO$2,IF(AG12="ج",4000,IF(AG12="ر1",5200,IF(AG12="ر2",6000,""))),IF(OR($L$5=$AO$3,$L$5=$AO$7),IF(AG12="ج",2500,IF(AG12="ر1",3250,IF(AG12="ر2",3750,""))),IF($L$5=$AO$4,500,IF(OR($L$5=$AO$1,$L$5=$AO$5,$L$5=$AO$6),IF(AG12="ج",4000,IF(AG12="ر1",5500,IF(AG12="ر2",6500,""))),IF(AG12="ج",5000,IF(AG12="ر1",6500,IF(AG12="ر2",7500,""))))))))))</f>
        <v>0</v>
      </c>
      <c r="AB12" s="131">
        <v>390</v>
      </c>
      <c r="AC12" s="407" t="s">
        <v>564</v>
      </c>
      <c r="AD12" s="408"/>
      <c r="AE12" s="409"/>
      <c r="AF12" s="147"/>
      <c r="AG12" s="619"/>
      <c r="AH12" s="406"/>
      <c r="AI12" s="406"/>
      <c r="AJ12" s="406"/>
      <c r="AK12" s="156"/>
      <c r="AL12" s="43" t="str">
        <f>IF(A12&lt;&gt;"",A12,"")</f>
        <v/>
      </c>
      <c r="AM12" s="33">
        <v>5</v>
      </c>
      <c r="AU12" s="84">
        <v>8</v>
      </c>
      <c r="AV12" s="84">
        <v>170</v>
      </c>
      <c r="AW12" s="98" t="str">
        <f>M10</f>
        <v xml:space="preserve">مقدمة في مناهج البحث الاعلامي </v>
      </c>
      <c r="AX12" s="82">
        <f t="shared" si="1"/>
        <v>0</v>
      </c>
      <c r="AY12" s="82">
        <f t="shared" si="1"/>
        <v>0</v>
      </c>
      <c r="BB12" s="84"/>
      <c r="BC12" s="84"/>
    </row>
    <row r="13" spans="1:56" ht="16.5" hidden="1" thickBot="1" x14ac:dyDescent="0.25">
      <c r="B13" s="36">
        <f>SUM(B8:B12)</f>
        <v>0</v>
      </c>
      <c r="C13" s="127"/>
      <c r="D13" s="128"/>
      <c r="E13" s="128"/>
      <c r="F13" s="128"/>
      <c r="G13" s="128">
        <f>COUNTIFS(I8:I12,$R$42,H8:H12,1)</f>
        <v>0</v>
      </c>
      <c r="H13" s="230">
        <f>COUNTIFS(I8:I12,$X$42,H8:H12,1)</f>
        <v>0</v>
      </c>
      <c r="I13" s="231">
        <f>COUNTIFS(I8:I12,$AF$42,H8:H12,1)</f>
        <v>0</v>
      </c>
      <c r="J13" s="88"/>
      <c r="K13" s="32">
        <f>SUM(K8:K12)</f>
        <v>0</v>
      </c>
      <c r="L13" s="132"/>
      <c r="M13" s="133"/>
      <c r="N13" s="133"/>
      <c r="O13" s="128">
        <f>COUNTIFS(Q8:Q12,$R$42,P8:P12,1)</f>
        <v>0</v>
      </c>
      <c r="P13" s="230">
        <f>COUNTIFS(Q8:Q12,$X$42,P8:P12,1)</f>
        <v>0</v>
      </c>
      <c r="Q13" s="231">
        <f>COUNTIFS(Q8:Q12,$AF$42,P8:P12,1)</f>
        <v>0</v>
      </c>
      <c r="R13" s="89"/>
      <c r="S13" s="36">
        <f>SUM(S8:S12)</f>
        <v>0</v>
      </c>
      <c r="T13" s="38"/>
      <c r="U13" s="39"/>
      <c r="V13" s="39"/>
      <c r="W13" s="128">
        <f>COUNTIFS(Y8:Y12,$R$42,X8:X12,1)</f>
        <v>0</v>
      </c>
      <c r="X13" s="230">
        <f>COUNTIFS(Y8:Y12,$X$42,X8:X12,1)</f>
        <v>0</v>
      </c>
      <c r="Y13" s="231">
        <f>COUNTIFS(Y8:Y12,$AF$42,X8:X12,1)</f>
        <v>0</v>
      </c>
      <c r="Z13" s="40"/>
      <c r="AA13" s="41">
        <f>SUM(AA8:AA12)</f>
        <v>0</v>
      </c>
      <c r="AB13" s="39"/>
      <c r="AC13" s="39"/>
      <c r="AD13" s="39"/>
      <c r="AE13" s="128">
        <f>COUNTIFS(AG8:AG12,$R$42,AF8:AF12,1)</f>
        <v>0</v>
      </c>
      <c r="AF13" s="230">
        <f>COUNTIFS(AG8:AG12,$X$42,AF8:AF12,1)</f>
        <v>0</v>
      </c>
      <c r="AG13" s="231">
        <f>COUNTIFS(AG8:AG12,$AF$42,AF8:AF12,1)</f>
        <v>0</v>
      </c>
      <c r="AH13" s="406"/>
      <c r="AI13" s="406"/>
      <c r="AJ13" s="406"/>
      <c r="AK13" s="156"/>
      <c r="AL13" s="43" t="str">
        <f>IF(J8&lt;&gt;"",J8,"")</f>
        <v/>
      </c>
      <c r="AM13" s="33">
        <v>6</v>
      </c>
      <c r="AU13" s="84">
        <v>9</v>
      </c>
      <c r="AV13" s="84">
        <v>180</v>
      </c>
      <c r="AW13" s="98" t="str">
        <f>M11</f>
        <v xml:space="preserve">فن الاعلان الصحفي </v>
      </c>
      <c r="AX13" s="82">
        <f t="shared" si="1"/>
        <v>0</v>
      </c>
      <c r="AY13" s="82">
        <f t="shared" si="1"/>
        <v>0</v>
      </c>
      <c r="BB13" s="84"/>
      <c r="BC13" s="84"/>
    </row>
    <row r="14" spans="1:56" ht="21" thickBot="1" x14ac:dyDescent="0.25">
      <c r="B14" s="392" t="s">
        <v>24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3"/>
      <c r="R14" s="45"/>
      <c r="S14" s="405" t="s">
        <v>25</v>
      </c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406"/>
      <c r="AI14" s="406"/>
      <c r="AJ14" s="406"/>
      <c r="AK14" s="156"/>
      <c r="AL14" s="43" t="str">
        <f>IF(J9&lt;&gt;"",J9,"")</f>
        <v/>
      </c>
      <c r="AM14" s="33">
        <v>7</v>
      </c>
      <c r="AU14" s="84">
        <v>10</v>
      </c>
      <c r="AV14" s="84">
        <v>190</v>
      </c>
      <c r="AW14" s="98" t="str">
        <f>M12</f>
        <v xml:space="preserve">الاخبار الاذاعية والتلفزيونية </v>
      </c>
      <c r="AX14" s="82">
        <f t="shared" si="1"/>
        <v>0</v>
      </c>
      <c r="AY14" s="82">
        <f t="shared" si="1"/>
        <v>0</v>
      </c>
      <c r="BB14" s="84"/>
      <c r="BC14" s="84"/>
    </row>
    <row r="15" spans="1:56" ht="24" customHeight="1" thickBot="1" x14ac:dyDescent="0.25">
      <c r="A15" s="134" t="str">
        <f>IF(AND(I15&lt;&gt;"",H15=1),11,"")</f>
        <v/>
      </c>
      <c r="B15" s="36" t="b">
        <f>IF(OR(I15="ج",I15="ر1",I15="ر2"),IF(H15=1,IF(OR($L$5=$AO$8,$L$5=$AO$9),0,IF($L$5=$AO$2,IF(I15="ج",4000,IF(I15="ر1",5200,IF(I15="ر2",6000,""))),IF(OR($L$5=$AO$3,$L$5=$AO$7),IF(I15="ج",2500,IF(I15="ر1",3250,IF(I15="ر2",3750,""))),IF($L$5=$AO$4,500,IF(OR($L$5=$AO$1,$L$5=$AO$5,$L$5=$AO$6),IF(I15="ج",4000,IF(I15="ر1",5500,IF(I15="ر2",6500,""))),IF(I15="ج",5000,IF(I15="ر1",6500,IF(I15="ر2",7500,""))))))))))</f>
        <v>0</v>
      </c>
      <c r="C15" s="129">
        <v>200</v>
      </c>
      <c r="D15" s="383" t="s">
        <v>545</v>
      </c>
      <c r="E15" s="383"/>
      <c r="F15" s="383"/>
      <c r="G15" s="383"/>
      <c r="H15" s="147"/>
      <c r="I15" s="620"/>
      <c r="J15" s="161" t="str">
        <f>IF(AND(Q15&lt;&gt;"",P15=1),16,"")</f>
        <v/>
      </c>
      <c r="K15" s="135" t="b">
        <f>IF(OR(Q15="ج",Q15="ر1",Q15="ر2"),IF(P15=1,IF(OR($L$5=$AO$8,$L$5=$AO$9),0,IF($L$5=$AO$2,IF(Q15="ج",4000,IF(Q15="ر1",5200,IF(Q15="ر2",6000,""))),IF(OR($L$5=$AO$3,$L$5=$AO$7),IF(Q15="ج",2500,IF(Q15="ر1",3250,IF(Q15="ر2",3750,""))),IF($L$5=$AO$4,500,IF(OR($L$5=$AO$1,$L$5=$AO$5,$L$5=$AO$6),IF(Q15="ج",4000,IF(Q15="ر1",5500,IF(Q15="ر2",6500,""))),IF(Q15="ج",5000,IF(Q15="ر1",6500,IF(Q15="ر2",7500,""))))))))))</f>
        <v>0</v>
      </c>
      <c r="L15" s="129">
        <v>250</v>
      </c>
      <c r="M15" s="383" t="s">
        <v>550</v>
      </c>
      <c r="N15" s="383"/>
      <c r="O15" s="383"/>
      <c r="P15" s="147"/>
      <c r="Q15" s="620"/>
      <c r="R15" s="89" t="str">
        <f>IF(AND(Y15&lt;&gt;"",X15=1),31,"")</f>
        <v/>
      </c>
      <c r="S15" s="135" t="b">
        <f>IF(OR(Y15="ج",Y15="ر1",Y15="ر2"),IF(X15=1,IF(OR($L$5=$AO$8,$L$5=$AO$9),0,IF($L$5=$AO$2,IF(Y15="ج",4000,IF(Y15="ر1",5200,IF(Y15="ر2",6000,""))),IF(OR($L$5=$AO$3,$L$5=$AO$7),IF(Y15="ج",2500,IF(Y15="ر1",3250,IF(Y15="ر2",3750,""))),IF($L$5=$AO$4,500,IF(OR($L$5=$AO$1,$L$5=$AO$5,$L$5=$AO$6),IF(Y15="ج",4000,IF(Y15="ر1",5500,IF(Y15="ر2",6500,""))),IF(Y15="ج",5000,IF(Y15="ر1",6500,IF(Y15="ر2",7500,""))))))))))</f>
        <v>0</v>
      </c>
      <c r="T15" s="129">
        <v>400</v>
      </c>
      <c r="U15" s="383" t="s">
        <v>565</v>
      </c>
      <c r="V15" s="383"/>
      <c r="W15" s="383"/>
      <c r="X15" s="147"/>
      <c r="Y15" s="620"/>
      <c r="Z15" s="163" t="str">
        <f>IF(AND(AG15&lt;&gt;"",AF15=1),36,"")</f>
        <v/>
      </c>
      <c r="AA15" s="135" t="b">
        <f>IF(OR(AG15="ج",AG15="ر1",AG15="ر2"),IF(AF15=1,IF(OR($L$5=$AO$8,$L$5=$AO$9),0,IF($L$5=$AO$2,IF(AG15="ج",4000,IF(AG15="ر1",5200,IF(AG15="ر2",6000,""))),IF(OR($L$5=$AO$3,$L$5=$AO$7),IF(AG15="ج",2500,IF(AG15="ر1",3250,IF(AG15="ر2",3750,""))),IF($L$5=$AO$4,500,IF(OR($L$5=$AO$1,$L$5=$AO$5,$L$5=$AO$6),IF(AG15="ج",4000,IF(AG15="ر1",5500,IF(AG15="ر2",6500,""))),IF(AG15="ج",5000,IF(AG15="ر1",6500,IF(AG15="ر2",7500,""))))))))))</f>
        <v>0</v>
      </c>
      <c r="AB15" s="129">
        <v>450</v>
      </c>
      <c r="AC15" s="377" t="s">
        <v>570</v>
      </c>
      <c r="AD15" s="378"/>
      <c r="AE15" s="379"/>
      <c r="AF15" s="147"/>
      <c r="AG15" s="617"/>
      <c r="AH15" s="406"/>
      <c r="AI15" s="406"/>
      <c r="AJ15" s="406"/>
      <c r="AK15" s="156"/>
      <c r="AL15" s="43" t="str">
        <f>IF(J10&lt;&gt;"",J10,"")</f>
        <v/>
      </c>
      <c r="AM15" s="33">
        <v>8</v>
      </c>
      <c r="AU15" s="84">
        <v>11</v>
      </c>
      <c r="AV15" s="84">
        <v>200</v>
      </c>
      <c r="AW15" s="84" t="str">
        <f>D15</f>
        <v xml:space="preserve">الراي العام </v>
      </c>
      <c r="AX15" s="82">
        <f t="shared" ref="AX15:AY19" si="2">H15</f>
        <v>0</v>
      </c>
      <c r="AY15" s="82">
        <f t="shared" si="2"/>
        <v>0</v>
      </c>
      <c r="BB15" s="84"/>
      <c r="BC15" s="84"/>
      <c r="BD15" s="84"/>
    </row>
    <row r="16" spans="1:56" ht="24" customHeight="1" thickTop="1" thickBot="1" x14ac:dyDescent="0.25">
      <c r="A16" s="134" t="str">
        <f>IF(AND(I16&lt;&gt;"",H16=1),12,"")</f>
        <v/>
      </c>
      <c r="B16" s="36" t="b">
        <f>IF(OR(I16="ج",I16="ر1",I16="ر2"),IF(H16=1,IF(OR($L$5=$AO$8,$L$5=$AO$9),0,IF($L$5=$AO$2,IF(I16="ج",4000,IF(I16="ر1",5200,IF(I16="ر2",6000,""))),IF(OR($L$5=$AO$3,$L$5=$AO$7),IF(I16="ج",2500,IF(I16="ر1",3250,IF(I16="ر2",3750,""))),IF($L$5=$AO$4,500,IF(OR($L$5=$AO$1,$L$5=$AO$5,$L$5=$AO$6),IF(I16="ج",4000,IF(I16="ر1",5500,IF(I16="ر2",6500,""))),IF(I16="ج",5000,IF(I16="ر1",6500,IF(I16="ر2",7500,""))))))))))</f>
        <v>0</v>
      </c>
      <c r="C16" s="130">
        <v>210</v>
      </c>
      <c r="D16" s="351" t="s">
        <v>546</v>
      </c>
      <c r="E16" s="351"/>
      <c r="F16" s="351"/>
      <c r="G16" s="351"/>
      <c r="H16" s="147"/>
      <c r="I16" s="621"/>
      <c r="J16" s="161" t="str">
        <f>IF(AND(Q16&lt;&gt;"",P16=1),17,"")</f>
        <v/>
      </c>
      <c r="K16" s="135" t="b">
        <f>IF(OR(Q16="ج",Q16="ر1",Q16="ر2"),IF(P16=1,IF(OR($L$5=$AO$8,$L$5=$AO$9),0,IF($L$5=$AO$2,IF(Q16="ج",4000,IF(Q16="ر1",5200,IF(Q16="ر2",6000,""))),IF(OR($L$5=$AO$3,$L$5=$AO$7),IF(Q16="ج",2500,IF(Q16="ر1",3250,IF(Q16="ر2",3750,""))),IF($L$5=$AO$4,500,IF(OR($L$5=$AO$1,$L$5=$AO$5,$L$5=$AO$6),IF(Q16="ج",4000,IF(Q16="ر1",5500,IF(Q16="ر2",6500,""))),IF(Q16="ج",5000,IF(Q16="ر1",6500,IF(Q16="ر2",7500,""))))))))))</f>
        <v>0</v>
      </c>
      <c r="L16" s="130">
        <v>260</v>
      </c>
      <c r="M16" s="351" t="s">
        <v>551</v>
      </c>
      <c r="N16" s="351"/>
      <c r="O16" s="351"/>
      <c r="P16" s="147"/>
      <c r="Q16" s="621"/>
      <c r="R16" s="89" t="str">
        <f>IF(AND(Y16&lt;&gt;"",X16=1),32,"")</f>
        <v/>
      </c>
      <c r="S16" s="135" t="b">
        <f>IF(OR(Y16="ج",Y16="ر1",Y16="ر2"),IF(X16=1,IF(OR($L$5=$AO$8,$L$5=$AO$9),0,IF($L$5=$AO$2,IF(Y16="ج",4000,IF(Y16="ر1",5200,IF(Y16="ر2",6000,""))),IF(OR($L$5=$AO$3,$L$5=$AO$7),IF(Y16="ج",2500,IF(Y16="ر1",3250,IF(Y16="ر2",3750,""))),IF($L$5=$AO$4,500,IF(OR($L$5=$AO$1,$L$5=$AO$5,$L$5=$AO$6),IF(Y16="ج",4000,IF(Y16="ر1",5500,IF(Y16="ر2",6500,""))),IF(Y16="ج",5000,IF(Y16="ر1",6500,IF(Y16="ر2",7500,""))))))))))</f>
        <v>0</v>
      </c>
      <c r="T16" s="130">
        <v>410</v>
      </c>
      <c r="U16" s="351" t="s">
        <v>566</v>
      </c>
      <c r="V16" s="351"/>
      <c r="W16" s="351"/>
      <c r="X16" s="147"/>
      <c r="Y16" s="621"/>
      <c r="Z16" s="163" t="str">
        <f>IF(AND(AG16&lt;&gt;"",AF16=1),37,"")</f>
        <v/>
      </c>
      <c r="AA16" s="135" t="b">
        <f>IF(OR(AG16="ج",AG16="ر1",AG16="ر2"),IF(AF16=1,IF(OR($L$5=$AO$8,$L$5=$AO$9),0,IF($L$5=$AO$2,IF(AG16="ج",4000,IF(AG16="ر1",5200,IF(AG16="ر2",6000,""))),IF(OR($L$5=$AO$3,$L$5=$AO$7),IF(AG16="ج",2500,IF(AG16="ر1",3250,IF(AG16="ر2",3750,""))),IF($L$5=$AO$4,500,IF(OR($L$5=$AO$1,$L$5=$AO$5,$L$5=$AO$6),IF(AG16="ج",4000,IF(AG16="ر1",5500,IF(AG16="ر2",6500,""))),IF(AG16="ج",5000,IF(AG16="ر1",6500,IF(AG16="ر2",7500,""))))))))))</f>
        <v>0</v>
      </c>
      <c r="AB16" s="130">
        <v>460</v>
      </c>
      <c r="AC16" s="354" t="s">
        <v>571</v>
      </c>
      <c r="AD16" s="355"/>
      <c r="AE16" s="356"/>
      <c r="AF16" s="147"/>
      <c r="AG16" s="618"/>
      <c r="AH16" s="406"/>
      <c r="AI16" s="406"/>
      <c r="AJ16" s="406"/>
      <c r="AK16" s="156"/>
      <c r="AL16" s="43" t="str">
        <f>IF(J11&lt;&gt;"",J11,"")</f>
        <v/>
      </c>
      <c r="AM16" s="33">
        <v>9</v>
      </c>
      <c r="AU16" s="84">
        <v>12</v>
      </c>
      <c r="AV16" s="84">
        <v>210</v>
      </c>
      <c r="AW16" s="84" t="str">
        <f>D16</f>
        <v xml:space="preserve">تشريعات الاعلام واخلاقياته </v>
      </c>
      <c r="AX16" s="82">
        <f t="shared" si="2"/>
        <v>0</v>
      </c>
      <c r="AY16" s="82">
        <f t="shared" si="2"/>
        <v>0</v>
      </c>
      <c r="BB16" s="84"/>
      <c r="BC16" s="84"/>
      <c r="BD16" s="84"/>
    </row>
    <row r="17" spans="1:56" ht="24" customHeight="1" thickTop="1" thickBot="1" x14ac:dyDescent="0.25">
      <c r="A17" s="134" t="str">
        <f>IF(AND(I17&lt;&gt;"",H17=1),13,"")</f>
        <v/>
      </c>
      <c r="B17" s="36" t="b">
        <f>IF(OR(I17="ج",I17="ر1",I17="ر2"),IF(H17=1,IF(OR($L$5=$AO$8,$L$5=$AO$9),0,IF($L$5=$AO$2,IF(I17="ج",4000,IF(I17="ر1",5200,IF(I17="ر2",6000,""))),IF(OR($L$5=$AO$3,$L$5=$AO$7),IF(I17="ج",2500,IF(I17="ر1",3250,IF(I17="ر2",3750,""))),IF($L$5=$AO$4,500,IF(OR($L$5=$AO$1,$L$5=$AO$5,$L$5=$AO$6),IF(I17="ج",4000,IF(I17="ر1",5500,IF(I17="ر2",6500,""))),IF(I17="ج",5000,IF(I17="ر1",6500,IF(I17="ر2",7500,""))))))))))</f>
        <v>0</v>
      </c>
      <c r="C17" s="130">
        <v>220</v>
      </c>
      <c r="D17" s="351" t="s">
        <v>547</v>
      </c>
      <c r="E17" s="351"/>
      <c r="F17" s="351"/>
      <c r="G17" s="351"/>
      <c r="H17" s="147"/>
      <c r="I17" s="621"/>
      <c r="J17" s="161" t="str">
        <f>IF(AND(Q17&lt;&gt;"",P17=1),18,"")</f>
        <v/>
      </c>
      <c r="K17" s="135" t="b">
        <f>IF(OR(Q17="ج",Q17="ر1",Q17="ر2"),IF(P17=1,IF(OR($L$5=$AO$8,$L$5=$AO$9),0,IF($L$5=$AO$2,IF(Q17="ج",4000,IF(Q17="ر1",5200,IF(Q17="ر2",6000,""))),IF(OR($L$5=$AO$3,$L$5=$AO$7),IF(Q17="ج",2500,IF(Q17="ر1",3250,IF(Q17="ر2",3750,""))),IF($L$5=$AO$4,500,IF(OR($L$5=$AO$1,$L$5=$AO$5,$L$5=$AO$6),IF(Q17="ج",4000,IF(Q17="ر1",5500,IF(Q17="ر2",6500,""))),IF(Q17="ج",5000,IF(Q17="ر1",6500,IF(Q17="ر2",7500,""))))))))))</f>
        <v>0</v>
      </c>
      <c r="L17" s="130">
        <v>270</v>
      </c>
      <c r="M17" s="351" t="s">
        <v>552</v>
      </c>
      <c r="N17" s="351"/>
      <c r="O17" s="351"/>
      <c r="P17" s="147"/>
      <c r="Q17" s="621"/>
      <c r="R17" s="89" t="str">
        <f>IF(AND(Y17&lt;&gt;"",X17=1),33,"")</f>
        <v/>
      </c>
      <c r="S17" s="135" t="b">
        <f>IF(OR(Y17="ج",Y17="ر1",Y17="ر2"),IF(X17=1,IF(OR($L$5=$AO$8,$L$5=$AO$9),0,IF($L$5=$AO$2,IF(Y17="ج",4000,IF(Y17="ر1",5200,IF(Y17="ر2",6000,""))),IF(OR($L$5=$AO$3,$L$5=$AO$7),IF(Y17="ج",2500,IF(Y17="ر1",3250,IF(Y17="ر2",3750,""))),IF($L$5=$AO$4,500,IF(OR($L$5=$AO$1,$L$5=$AO$5,$L$5=$AO$6),IF(Y17="ج",4000,IF(Y17="ر1",5500,IF(Y17="ر2",6500,""))),IF(Y17="ج",5000,IF(Y17="ر1",6500,IF(Y17="ر2",7500,""))))))))))</f>
        <v>0</v>
      </c>
      <c r="T17" s="130">
        <v>420</v>
      </c>
      <c r="U17" s="351" t="s">
        <v>567</v>
      </c>
      <c r="V17" s="351"/>
      <c r="W17" s="351"/>
      <c r="X17" s="147"/>
      <c r="Y17" s="621"/>
      <c r="Z17" s="163" t="str">
        <f>IF(AND(AG17&lt;&gt;"",AF17=1),38,"")</f>
        <v/>
      </c>
      <c r="AA17" s="135" t="b">
        <f>IF(OR(AG17="ج",AG17="ر1",AG17="ر2"),IF(AF17=1,IF(OR($L$5=$AO$8,$L$5=$AO$9),0,IF($L$5=$AO$2,IF(AG17="ج",4000,IF(AG17="ر1",5200,IF(AG17="ر2",6000,""))),IF(OR($L$5=$AO$3,$L$5=$AO$7),IF(AG17="ج",2500,IF(AG17="ر1",3250,IF(AG17="ر2",3750,""))),IF($L$5=$AO$4,500,IF(OR($L$5=$AO$1,$L$5=$AO$5,$L$5=$AO$6),IF(AG17="ج",4000,IF(AG17="ر1",5500,IF(AG17="ر2",6500,""))),IF(AG17="ج",5000,IF(AG17="ر1",6500,IF(AG17="ر2",7500,""))))))))))</f>
        <v>0</v>
      </c>
      <c r="AB17" s="130">
        <v>470</v>
      </c>
      <c r="AC17" s="354" t="s">
        <v>572</v>
      </c>
      <c r="AD17" s="355"/>
      <c r="AE17" s="356"/>
      <c r="AF17" s="147"/>
      <c r="AG17" s="618"/>
      <c r="AH17" s="406"/>
      <c r="AI17" s="406"/>
      <c r="AJ17" s="406"/>
      <c r="AK17" s="156"/>
      <c r="AL17" s="43" t="str">
        <f>IF(J12&lt;&gt;"",J12,"")</f>
        <v/>
      </c>
      <c r="AM17" s="33">
        <v>10</v>
      </c>
      <c r="AU17" s="84">
        <v>13</v>
      </c>
      <c r="AV17" s="84">
        <v>220</v>
      </c>
      <c r="AW17" s="84" t="str">
        <f>D17</f>
        <v xml:space="preserve">تكنلوجيا الاتصال والمعلومات </v>
      </c>
      <c r="AX17" s="82">
        <f t="shared" si="2"/>
        <v>0</v>
      </c>
      <c r="AY17" s="82">
        <f t="shared" si="2"/>
        <v>0</v>
      </c>
      <c r="BB17" s="84"/>
      <c r="BC17" s="84"/>
      <c r="BD17" s="84"/>
    </row>
    <row r="18" spans="1:56" ht="24" customHeight="1" thickTop="1" thickBot="1" x14ac:dyDescent="0.25">
      <c r="A18" s="134" t="str">
        <f>IF(AND(I18&lt;&gt;"",H18=1),14,"")</f>
        <v/>
      </c>
      <c r="B18" s="36" t="b">
        <f>IF(OR(I18="ج",I18="ر1",I18="ر2"),IF(H18=1,IF(OR($L$5=$AO$8,$L$5=$AO$9),0,IF($L$5=$AO$2,IF(I18="ج",4000,IF(I18="ر1",5200,IF(I18="ر2",6000,""))),IF(OR($L$5=$AO$3,$L$5=$AO$7),IF(I18="ج",2500,IF(I18="ر1",3250,IF(I18="ر2",3750,""))),IF($L$5=$AO$4,500,IF(OR($L$5=$AO$1,$L$5=$AO$5,$L$5=$AO$6),IF(I18="ج",4000,IF(I18="ر1",5500,IF(I18="ر2",6500,""))),IF(I18="ج",5000,IF(I18="ر1",6500,IF(I18="ر2",7500,""))))))))))</f>
        <v>0</v>
      </c>
      <c r="C18" s="130">
        <v>230</v>
      </c>
      <c r="D18" s="351" t="s">
        <v>548</v>
      </c>
      <c r="E18" s="351"/>
      <c r="F18" s="351"/>
      <c r="G18" s="351"/>
      <c r="H18" s="147"/>
      <c r="I18" s="621"/>
      <c r="J18" s="161" t="str">
        <f>IF(AND(Q18&lt;&gt;"",P18=1),19,"")</f>
        <v/>
      </c>
      <c r="K18" s="135" t="b">
        <f>IF(OR(Q18="ج",Q18="ر1",Q18="ر2"),IF(P18=1,IF(OR($L$5=$AO$8,$L$5=$AO$9),0,IF($L$5=$AO$2,IF(Q18="ج",4000,IF(Q18="ر1",5200,IF(Q18="ر2",6000,""))),IF(OR($L$5=$AO$3,$L$5=$AO$7),IF(Q18="ج",2500,IF(Q18="ر1",3250,IF(Q18="ر2",3750,""))),IF($L$5=$AO$4,500,IF(OR($L$5=$AO$1,$L$5=$AO$5,$L$5=$AO$6),IF(Q18="ج",4000,IF(Q18="ر1",5500,IF(Q18="ر2",6500,""))),IF(Q18="ج",5000,IF(Q18="ر1",6500,IF(Q18="ر2",7500,""))))))))))</f>
        <v>0</v>
      </c>
      <c r="L18" s="130">
        <v>280</v>
      </c>
      <c r="M18" s="351" t="s">
        <v>553</v>
      </c>
      <c r="N18" s="351"/>
      <c r="O18" s="351"/>
      <c r="P18" s="147"/>
      <c r="Q18" s="621"/>
      <c r="R18" s="89" t="str">
        <f>IF(AND(Y18&lt;&gt;"",X18=1),34,"")</f>
        <v/>
      </c>
      <c r="S18" s="135" t="b">
        <f>IF(OR(Y18="ج",Y18="ر1",Y18="ر2"),IF(X18=1,IF(OR($L$5=$AO$8,$L$5=$AO$9),0,IF($L$5=$AO$2,IF(Y18="ج",4000,IF(Y18="ر1",5200,IF(Y18="ر2",6000,""))),IF(OR($L$5=$AO$3,$L$5=$AO$7),IF(Y18="ج",2500,IF(Y18="ر1",3250,IF(Y18="ر2",3750,""))),IF($L$5=$AO$4,500,IF(OR($L$5=$AO$1,$L$5=$AO$5,$L$5=$AO$6),IF(Y18="ج",4000,IF(Y18="ر1",5500,IF(Y18="ر2",6500,""))),IF(Y18="ج",5000,IF(Y18="ر1",6500,IF(Y18="ر2",7500,""))))))))))</f>
        <v>0</v>
      </c>
      <c r="T18" s="130">
        <v>430</v>
      </c>
      <c r="U18" s="351" t="s">
        <v>568</v>
      </c>
      <c r="V18" s="351"/>
      <c r="W18" s="351"/>
      <c r="X18" s="147"/>
      <c r="Y18" s="621"/>
      <c r="Z18" s="163" t="str">
        <f>IF(AND(AG18&lt;&gt;"",AF18=1),39,"")</f>
        <v/>
      </c>
      <c r="AA18" s="135" t="b">
        <f>IF(OR(AG18="ج",AG18="ر1",AG18="ر2"),IF(AF18=1,IF(OR($L$5=$AO$8,$L$5=$AO$9),0,IF($L$5=$AO$2,IF(AG18="ج",4000,IF(AG18="ر1",5200,IF(AG18="ر2",6000,""))),IF(OR($L$5=$AO$3,$L$5=$AO$7),IF(AG18="ج",2500,IF(AG18="ر1",3250,IF(AG18="ر2",3750,""))),IF($L$5=$AO$4,500,IF(OR($L$5=$AO$1,$L$5=$AO$5,$L$5=$AO$6),IF(AG18="ج",4000,IF(AG18="ر1",5500,IF(AG18="ر2",6500,""))),IF(AG18="ج",5000,IF(AG18="ر1",6500,IF(AG18="ر2",7500,""))))))))))</f>
        <v>0</v>
      </c>
      <c r="AB18" s="130">
        <v>480</v>
      </c>
      <c r="AC18" s="354" t="s">
        <v>573</v>
      </c>
      <c r="AD18" s="355"/>
      <c r="AE18" s="356"/>
      <c r="AF18" s="147"/>
      <c r="AG18" s="618"/>
      <c r="AH18" s="406"/>
      <c r="AI18" s="406"/>
      <c r="AJ18" s="406"/>
      <c r="AK18" s="156"/>
      <c r="AL18" s="43" t="str">
        <f>IF(A15&lt;&gt;"",A15,"")</f>
        <v/>
      </c>
      <c r="AM18" s="33">
        <v>11</v>
      </c>
      <c r="AU18" s="84">
        <v>14</v>
      </c>
      <c r="AV18" s="84">
        <v>230</v>
      </c>
      <c r="AW18" s="84" t="str">
        <f>D18</f>
        <v>الترجمة الاعلامية (2)</v>
      </c>
      <c r="AX18" s="82">
        <f t="shared" si="2"/>
        <v>0</v>
      </c>
      <c r="AY18" s="82">
        <f t="shared" si="2"/>
        <v>0</v>
      </c>
      <c r="BB18" s="84"/>
      <c r="BC18" s="84"/>
      <c r="BD18" s="84"/>
    </row>
    <row r="19" spans="1:56" ht="22.5" customHeight="1" thickTop="1" thickBot="1" x14ac:dyDescent="0.3">
      <c r="A19" s="134" t="str">
        <f>IF(AND(I19&lt;&gt;"",H19=1),15,"")</f>
        <v/>
      </c>
      <c r="B19" s="36" t="b">
        <f>IF(OR(I19="ج",I19="ر1",I19="ر2"),IF(H19=1,IF(OR($L$5=$AO$8,$L$5=$AO$9),0,IF($L$5=$AO$2,IF(I19="ج",4000,IF(I19="ر1",5200,IF(I19="ر2",6000,""))),IF(OR($L$5=$AO$3,$L$5=$AO$7),IF(I19="ج",2500,IF(I19="ر1",3250,IF(I19="ر2",3750,""))),IF($L$5=$AO$4,500,IF(OR($L$5=$AO$1,$L$5=$AO$5,$L$5=$AO$6),IF(I19="ج",4000,IF(I19="ر1",5500,IF(I19="ر2",6500,""))),IF(I19="ج",5000,IF(I19="ر1",6500,IF(I19="ر2",7500,""))))))))))</f>
        <v>0</v>
      </c>
      <c r="C19" s="131">
        <v>240</v>
      </c>
      <c r="D19" s="394" t="s">
        <v>549</v>
      </c>
      <c r="E19" s="394"/>
      <c r="F19" s="394"/>
      <c r="G19" s="394"/>
      <c r="H19" s="147"/>
      <c r="I19" s="622"/>
      <c r="J19" s="161" t="str">
        <f>IF(AND(Q19&lt;&gt;"",P19=1),20,"")</f>
        <v/>
      </c>
      <c r="K19" s="135" t="b">
        <f>IF(OR(Q19="ج",Q19="ر1",Q19="ر2"),IF(P19=1,IF(OR($L$5=$AO$8,$L$5=$AO$9),0,IF($L$5=$AO$2,IF(Q19="ج",4000,IF(Q19="ر1",5200,IF(Q19="ر2",6000,""))),IF(OR($L$5=$AO$3,$L$5=$AO$7),IF(Q19="ج",2500,IF(Q19="ر1",3250,IF(Q19="ر2",3750,""))),IF($L$5=$AO$4,500,IF(OR($L$5=$AO$1,$L$5=$AO$5,$L$5=$AO$6),IF(Q19="ج",4000,IF(Q19="ر1",5500,IF(Q19="ر2",6500,""))),IF(Q19="ج",5000,IF(Q19="ر1",6500,IF(Q19="ر2",7500,""))))))))))</f>
        <v>0</v>
      </c>
      <c r="L19" s="131">
        <v>290</v>
      </c>
      <c r="M19" s="394" t="s">
        <v>554</v>
      </c>
      <c r="N19" s="394"/>
      <c r="O19" s="394"/>
      <c r="P19" s="147"/>
      <c r="Q19" s="622"/>
      <c r="R19" s="89" t="str">
        <f>IF(AND(Y19&lt;&gt;"",X19=1),35,"")</f>
        <v/>
      </c>
      <c r="S19" s="135" t="b">
        <f>IF(OR(Y19="ج",Y19="ر1",Y19="ر2"),IF(X19=1,IF(OR($L$5=$AO$8,$L$5=$AO$9),0,IF($L$5=$AO$2,IF(Y19="ج",4000,IF(Y19="ر1",5200,IF(Y19="ر2",6000,""))),IF(OR($L$5=$AO$3,$L$5=$AO$7),IF(Y19="ج",2500,IF(Y19="ر1",3250,IF(Y19="ر2",3750,""))),IF($L$5=$AO$4,500,IF(OR($L$5=$AO$1,$L$5=$AO$5,$L$5=$AO$6),IF(Y19="ج",4000,IF(Y19="ر1",5500,IF(Y19="ر2",6500,""))),IF(Y19="ج",5000,IF(Y19="ر1",6500,IF(Y19="ر2",7500,""))))))))))</f>
        <v>0</v>
      </c>
      <c r="T19" s="131">
        <v>440</v>
      </c>
      <c r="U19" s="394" t="s">
        <v>569</v>
      </c>
      <c r="V19" s="394"/>
      <c r="W19" s="394"/>
      <c r="X19" s="147"/>
      <c r="Y19" s="622"/>
      <c r="Z19" s="163" t="str">
        <f>IF(AND(AG19&lt;&gt;"",AF19=1),40,"")</f>
        <v/>
      </c>
      <c r="AA19" s="135" t="b">
        <f>IF(OR(AG19="ج",AG19="ر1",AG19="ر2"),IF(AF19=1,IF(OR($L$5=$AO$8,$L$5=$AO$9),0,IF($L$5=$AO$2,IF(AG19="ج",4000,IF(AG19="ر1",5200,IF(AG19="ر2",6000,""))),IF(OR($L$5=$AO$3,$L$5=$AO$7),IF(AG19="ج",2500,IF(AG19="ر1",3250,IF(AG19="ر2",3750,""))),IF($L$5=$AO$4,500,IF(OR($L$5=$AO$1,$L$5=$AO$5,$L$5=$AO$6),IF(AG19="ج",4000,IF(AG19="ر1",5500,IF(AG19="ر2",6500,""))),IF(AG19="ج",5000,IF(AG19="ر1",6500,IF(AG19="ر2",7500,""))))))))))</f>
        <v>0</v>
      </c>
      <c r="AB19" s="131">
        <v>490</v>
      </c>
      <c r="AC19" s="421" t="s">
        <v>574</v>
      </c>
      <c r="AD19" s="422"/>
      <c r="AE19" s="423"/>
      <c r="AF19" s="147"/>
      <c r="AG19" s="619"/>
      <c r="AH19" s="157"/>
      <c r="AI19" s="157"/>
      <c r="AJ19" s="157"/>
      <c r="AK19" s="156"/>
      <c r="AL19" s="43" t="str">
        <f>IF(A16&lt;&gt;"",A16,"")</f>
        <v/>
      </c>
      <c r="AM19" s="33">
        <v>12</v>
      </c>
      <c r="AU19" s="84">
        <v>15</v>
      </c>
      <c r="AV19" s="84">
        <v>240</v>
      </c>
      <c r="AW19" s="84" t="str">
        <f>D19</f>
        <v xml:space="preserve">التحرير الصحفي </v>
      </c>
      <c r="AX19" s="82">
        <f t="shared" si="2"/>
        <v>0</v>
      </c>
      <c r="AY19" s="82">
        <f t="shared" si="2"/>
        <v>0</v>
      </c>
      <c r="BB19" s="84"/>
      <c r="BC19" s="84"/>
      <c r="BD19" s="84"/>
    </row>
    <row r="20" spans="1:56" ht="16.5" hidden="1" thickBot="1" x14ac:dyDescent="0.3">
      <c r="B20" s="36">
        <f>SUM(B15:B19)</f>
        <v>0</v>
      </c>
      <c r="C20" s="54"/>
      <c r="D20" s="55"/>
      <c r="E20" s="55"/>
      <c r="F20" s="55"/>
      <c r="G20" s="128">
        <f>COUNTIFS(I15:I19,$R$42,H15:H19,1)</f>
        <v>0</v>
      </c>
      <c r="H20" s="230">
        <f>COUNTIFS(I15:I19,$X$42,H15:H19,1)</f>
        <v>0</v>
      </c>
      <c r="I20" s="231">
        <f>COUNTIFS(I15:I19,$AF$42,H15:H19,1)</f>
        <v>0</v>
      </c>
      <c r="J20" s="47"/>
      <c r="K20" s="36">
        <f>SUM(K15:K19)</f>
        <v>0</v>
      </c>
      <c r="L20" s="54"/>
      <c r="M20" s="55"/>
      <c r="N20" s="55"/>
      <c r="O20" s="128">
        <f>COUNTIFS(Q15:Q19,$R$42,P15:P19,1)</f>
        <v>0</v>
      </c>
      <c r="P20" s="230">
        <f>COUNTIFS(Q15:Q19,$X$42,P15:P19,1)</f>
        <v>0</v>
      </c>
      <c r="Q20" s="231">
        <f>COUNTIFS(Q15:Q19,$AF$42,P15:P19,1)</f>
        <v>0</v>
      </c>
      <c r="R20" s="89"/>
      <c r="S20" s="48">
        <f>SUM(S15:S19)</f>
        <v>0</v>
      </c>
      <c r="T20" s="46"/>
      <c r="U20" s="52"/>
      <c r="V20" s="52"/>
      <c r="W20" s="128">
        <f>COUNTIFS(Y15:Y19,$R$42,X15:X19,1)</f>
        <v>0</v>
      </c>
      <c r="X20" s="230">
        <f>COUNTIFS(Y15:Y19,$X$42,X15:X19,1)</f>
        <v>0</v>
      </c>
      <c r="Y20" s="231">
        <f>COUNTIFS(Y15:Y19,$AF$42,X15:X19,1)</f>
        <v>0</v>
      </c>
      <c r="Z20" s="49"/>
      <c r="AA20" s="48">
        <f>SUM(AA15:AA19)</f>
        <v>0</v>
      </c>
      <c r="AB20" s="52"/>
      <c r="AC20" s="52"/>
      <c r="AD20" s="52"/>
      <c r="AE20" s="128">
        <f>COUNTIFS(AG15:AG19,$R$42,AF15:AF19,1)</f>
        <v>0</v>
      </c>
      <c r="AF20" s="230">
        <f>COUNTIFS(AG15:AG19,$X$42,AF15:AF19,1)</f>
        <v>0</v>
      </c>
      <c r="AG20" s="231">
        <f>COUNTIFS(AG15:AG19,$AF$42,AF15:AF19,1)</f>
        <v>0</v>
      </c>
      <c r="AH20" s="157"/>
      <c r="AI20" s="157"/>
      <c r="AJ20" s="157"/>
      <c r="AK20" s="156"/>
      <c r="AL20" s="43" t="str">
        <f>IF(A17&lt;&gt;"",A17,"")</f>
        <v/>
      </c>
      <c r="AM20" s="33">
        <v>13</v>
      </c>
      <c r="AU20" s="84">
        <v>16</v>
      </c>
      <c r="AV20" s="84">
        <v>250</v>
      </c>
      <c r="AW20" s="84" t="str">
        <f>M15</f>
        <v>مادة اعلامية بلغة اجنبية (2)</v>
      </c>
      <c r="AX20" s="82">
        <f t="shared" ref="AX20:AY24" si="3">P15</f>
        <v>0</v>
      </c>
      <c r="AY20" s="82">
        <f t="shared" si="3"/>
        <v>0</v>
      </c>
      <c r="BB20" s="84"/>
      <c r="BC20" s="84"/>
    </row>
    <row r="21" spans="1:56" ht="17.25" hidden="1" thickTop="1" thickBot="1" x14ac:dyDescent="0.3">
      <c r="T21" s="42">
        <f>B13+B20+K13+K20+S13+S20+AA13+AA20</f>
        <v>0</v>
      </c>
      <c r="AH21" s="157"/>
      <c r="AI21" s="157"/>
      <c r="AJ21" s="157"/>
      <c r="AK21" s="156"/>
      <c r="AL21" s="43" t="str">
        <f>IF(A18&lt;&gt;"",A18,"")</f>
        <v/>
      </c>
      <c r="AM21" s="33">
        <v>14</v>
      </c>
      <c r="AU21" s="84">
        <v>17</v>
      </c>
      <c r="AV21" s="84">
        <v>260</v>
      </c>
      <c r="AW21" s="84" t="str">
        <f>M16</f>
        <v xml:space="preserve">الكتابة للإذاعة والتلفزيون </v>
      </c>
      <c r="AX21" s="82">
        <f t="shared" si="3"/>
        <v>0</v>
      </c>
      <c r="AY21" s="82">
        <f t="shared" si="3"/>
        <v>0</v>
      </c>
      <c r="BB21" s="84"/>
      <c r="BC21" s="84"/>
    </row>
    <row r="22" spans="1:56" ht="17.25" hidden="1" thickTop="1" thickBot="1" x14ac:dyDescent="0.3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0"/>
      <c r="S22" s="91"/>
      <c r="T22" s="96"/>
      <c r="U22" s="92"/>
      <c r="V22" s="92"/>
      <c r="W22" s="92"/>
      <c r="X22" s="93"/>
      <c r="Y22" s="94"/>
      <c r="Z22" s="95"/>
      <c r="AA22" s="91"/>
      <c r="AB22" s="92"/>
      <c r="AC22" s="92"/>
      <c r="AD22" s="92"/>
      <c r="AE22" s="92"/>
      <c r="AF22" s="93"/>
      <c r="AG22" s="94"/>
      <c r="AH22" s="157"/>
      <c r="AI22" s="157"/>
      <c r="AJ22" s="157"/>
      <c r="AK22" s="156"/>
      <c r="AL22" s="43" t="str">
        <f>IF(A19&lt;&gt;"",A19,"")</f>
        <v/>
      </c>
      <c r="AM22" s="33">
        <v>15</v>
      </c>
      <c r="AU22" s="84">
        <v>18</v>
      </c>
      <c r="AV22" s="84">
        <v>270</v>
      </c>
      <c r="AW22" s="84" t="str">
        <f>M17</f>
        <v xml:space="preserve">ادارة الاعلان واقتصادياته </v>
      </c>
      <c r="AX22" s="82">
        <f t="shared" si="3"/>
        <v>0</v>
      </c>
      <c r="AY22" s="82">
        <f t="shared" si="3"/>
        <v>0</v>
      </c>
      <c r="BB22" s="84"/>
      <c r="BC22" s="84"/>
    </row>
    <row r="23" spans="1:56" ht="17.25" hidden="1" thickTop="1" thickBot="1" x14ac:dyDescent="0.3">
      <c r="A23" s="96"/>
      <c r="B23" s="24"/>
      <c r="C23" s="96"/>
      <c r="D23" s="24"/>
      <c r="E23" s="24"/>
      <c r="F23" s="24"/>
      <c r="G23" s="24"/>
      <c r="H23" s="24"/>
      <c r="I23" s="24"/>
      <c r="J23" s="24"/>
      <c r="K23" s="51"/>
      <c r="L23" s="96"/>
      <c r="M23" s="96"/>
      <c r="N23" s="96"/>
      <c r="O23" s="96"/>
      <c r="P23" s="93"/>
      <c r="Q23" s="94"/>
      <c r="R23" s="51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157"/>
      <c r="AI23" s="157"/>
      <c r="AJ23" s="157"/>
      <c r="AK23" s="156"/>
      <c r="AL23" s="43" t="str">
        <f>IF(J15&lt;&gt;"",J15,"")</f>
        <v/>
      </c>
      <c r="AM23" s="33">
        <v>16</v>
      </c>
      <c r="AU23" s="84">
        <v>19</v>
      </c>
      <c r="AV23" s="84">
        <v>280</v>
      </c>
      <c r="AW23" s="84" t="str">
        <f>M18</f>
        <v xml:space="preserve">ادارة وتخطيط العلاقات العامة </v>
      </c>
      <c r="AX23" s="82">
        <f t="shared" si="3"/>
        <v>0</v>
      </c>
      <c r="AY23" s="82">
        <f t="shared" si="3"/>
        <v>0</v>
      </c>
      <c r="BB23" s="84"/>
      <c r="BC23" s="84"/>
    </row>
    <row r="24" spans="1:56" s="56" customFormat="1" ht="16.5" thickBot="1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158"/>
      <c r="AI24" s="158"/>
      <c r="AJ24" s="158"/>
      <c r="AK24" s="158"/>
      <c r="AL24" s="43" t="str">
        <f>IF(J16&lt;&gt;"",J16,"")</f>
        <v/>
      </c>
      <c r="AM24" s="33">
        <v>17</v>
      </c>
      <c r="AU24" s="84">
        <v>20</v>
      </c>
      <c r="AV24" s="84">
        <v>290</v>
      </c>
      <c r="AW24" s="84" t="str">
        <f>M19</f>
        <v xml:space="preserve">نظرية الاتصال </v>
      </c>
      <c r="AX24" s="82">
        <f t="shared" si="3"/>
        <v>0</v>
      </c>
      <c r="AY24" s="82">
        <f t="shared" si="3"/>
        <v>0</v>
      </c>
      <c r="BB24" s="84"/>
      <c r="BC24" s="84"/>
      <c r="BD24" s="97"/>
    </row>
    <row r="25" spans="1:56" s="56" customFormat="1" ht="24.75" customHeight="1" thickTop="1" thickBot="1" x14ac:dyDescent="0.3">
      <c r="B25" s="1"/>
      <c r="C25" s="410" t="str">
        <f>IF(E3="أنثى","منقطعة عن التسجيل في","منقطع عن التسجيل في")</f>
        <v>منقطع عن التسجيل في</v>
      </c>
      <c r="D25" s="410"/>
      <c r="E25" s="410"/>
      <c r="F25" s="410"/>
      <c r="G25" s="410"/>
      <c r="H25" s="410"/>
      <c r="I25" s="1"/>
      <c r="J25" s="1"/>
      <c r="K25" s="445" t="s">
        <v>272</v>
      </c>
      <c r="L25" s="446"/>
      <c r="M25" s="446"/>
      <c r="N25" s="443">
        <f>IFERROR(VLOOKUP($E$1,ورقة2!A2:Z997,18,0),0)</f>
        <v>0</v>
      </c>
      <c r="O25" s="443"/>
      <c r="P25" s="443"/>
      <c r="Q25" s="443"/>
      <c r="R25" s="444"/>
      <c r="S25" s="415" t="s">
        <v>1823</v>
      </c>
      <c r="T25" s="415"/>
      <c r="U25" s="415"/>
      <c r="V25" s="416">
        <f>IFERROR(VLOOKUP($E$1,ورقة2!A2:Z997,21,0),0)</f>
        <v>0</v>
      </c>
      <c r="W25" s="417"/>
      <c r="X25" s="418"/>
      <c r="Y25" s="419" t="s">
        <v>273</v>
      </c>
      <c r="Z25" s="419"/>
      <c r="AA25" s="419"/>
      <c r="AB25" s="419"/>
      <c r="AC25" s="419"/>
      <c r="AD25" s="425">
        <f>G13+G20+O13+O20+W13+W20+AE13+AE20</f>
        <v>0</v>
      </c>
      <c r="AE25" s="425"/>
      <c r="AF25" s="425"/>
      <c r="AH25" s="158"/>
      <c r="AI25" s="158"/>
      <c r="AJ25" s="158"/>
      <c r="AK25" s="158"/>
      <c r="AL25" s="43" t="str">
        <f>IF(J17&lt;&gt;"",J17,"")</f>
        <v/>
      </c>
      <c r="AM25" s="33">
        <v>18</v>
      </c>
      <c r="AU25" s="84">
        <v>21</v>
      </c>
      <c r="AV25" s="84">
        <v>300</v>
      </c>
      <c r="AW25" s="98" t="str">
        <f>U8</f>
        <v xml:space="preserve">الإعلام الدولي </v>
      </c>
      <c r="AX25" s="82">
        <f>X8</f>
        <v>0</v>
      </c>
      <c r="AY25" s="82">
        <f>Y8</f>
        <v>0</v>
      </c>
      <c r="BB25" s="98"/>
      <c r="BC25" s="98"/>
      <c r="BD25" s="97"/>
    </row>
    <row r="26" spans="1:56" s="56" customFormat="1" ht="23.25" customHeight="1" thickTop="1" thickBot="1" x14ac:dyDescent="0.3">
      <c r="B26" s="184" t="str">
        <f>IFERROR(SMALL($B$34:$B$37,'اختيار المقررات'!AM8),"")</f>
        <v/>
      </c>
      <c r="C26" s="410" t="str">
        <f>IFERROR(VLOOKUP(B26,ورقة2!$AA$3:$AB$6,2,0),"")</f>
        <v/>
      </c>
      <c r="D26" s="410"/>
      <c r="E26" s="410"/>
      <c r="F26" s="410"/>
      <c r="G26" s="410"/>
      <c r="H26" s="410"/>
      <c r="I26" s="1"/>
      <c r="J26" s="1"/>
      <c r="K26" s="445" t="s">
        <v>28</v>
      </c>
      <c r="L26" s="446"/>
      <c r="M26" s="446"/>
      <c r="N26" s="443" t="e">
        <f>IF(E2="الرابعة حديث",5000,0)</f>
        <v>#N/A</v>
      </c>
      <c r="O26" s="443"/>
      <c r="P26" s="443"/>
      <c r="Q26" s="443"/>
      <c r="R26" s="444"/>
      <c r="S26" s="427" t="s">
        <v>1824</v>
      </c>
      <c r="T26" s="427"/>
      <c r="U26" s="427"/>
      <c r="V26" s="416">
        <f>IFERROR(VLOOKUP($E$1,ورقة2!A2:Z997,26,0),0)</f>
        <v>0</v>
      </c>
      <c r="W26" s="417"/>
      <c r="X26" s="418"/>
      <c r="Y26" s="420" t="s">
        <v>274</v>
      </c>
      <c r="Z26" s="420"/>
      <c r="AA26" s="420"/>
      <c r="AB26" s="420"/>
      <c r="AC26" s="420"/>
      <c r="AD26" s="428">
        <f>H13+H20+P13+P20+X13+X20+AF13+AF20</f>
        <v>0</v>
      </c>
      <c r="AE26" s="425"/>
      <c r="AF26" s="429"/>
      <c r="AH26" s="158"/>
      <c r="AI26" s="158"/>
      <c r="AJ26" s="158"/>
      <c r="AK26" s="158"/>
      <c r="AL26" s="43" t="str">
        <f>IF(J18&lt;&gt;"",J18,"")</f>
        <v/>
      </c>
      <c r="AM26" s="33">
        <v>19</v>
      </c>
      <c r="AU26" s="84">
        <v>22</v>
      </c>
      <c r="AV26" s="84">
        <v>310</v>
      </c>
      <c r="AW26" s="98" t="str">
        <f>U9</f>
        <v xml:space="preserve">التخطيط الاعلامي </v>
      </c>
      <c r="AX26" s="82">
        <f>X9</f>
        <v>0</v>
      </c>
      <c r="AY26" s="82">
        <f>Y9</f>
        <v>0</v>
      </c>
      <c r="BB26" s="98"/>
      <c r="BC26" s="98"/>
      <c r="BD26" s="97"/>
    </row>
    <row r="27" spans="1:56" s="56" customFormat="1" ht="23.25" customHeight="1" thickTop="1" thickBot="1" x14ac:dyDescent="0.3">
      <c r="B27" s="184" t="str">
        <f>IFERROR(SMALL($B$34:$B$37,'اختيار المقررات'!AM9),"")</f>
        <v/>
      </c>
      <c r="C27" s="410" t="str">
        <f>IFERROR(VLOOKUP(B27,ورقة2!$AA$3:$AB$6,2,0),"")</f>
        <v/>
      </c>
      <c r="D27" s="410"/>
      <c r="E27" s="410"/>
      <c r="F27" s="410"/>
      <c r="G27" s="410"/>
      <c r="H27" s="410"/>
      <c r="I27" s="1"/>
      <c r="J27" s="1"/>
      <c r="K27" s="445" t="s">
        <v>1627</v>
      </c>
      <c r="L27" s="446"/>
      <c r="M27" s="446"/>
      <c r="N27" s="443">
        <f>IF(L5=AO4,COUNT(B26:B29)*500,IF(OR(L5=AO1,L5=AO2,L5=AO6,L5=AO5),COUNT(B26:B29)*4000,IF(OR(L5=AO3,L5=AO7),COUNT(B26:B29)*2500,COUNT(B26:B29)*15000)))</f>
        <v>0</v>
      </c>
      <c r="O27" s="443"/>
      <c r="P27" s="443"/>
      <c r="Q27" s="443"/>
      <c r="R27" s="444"/>
      <c r="S27" s="427" t="s">
        <v>1825</v>
      </c>
      <c r="T27" s="427"/>
      <c r="U27" s="427"/>
      <c r="V27" s="416">
        <f>V25+V26</f>
        <v>0</v>
      </c>
      <c r="W27" s="417"/>
      <c r="X27" s="418"/>
      <c r="Y27" s="420" t="s">
        <v>275</v>
      </c>
      <c r="Z27" s="420"/>
      <c r="AA27" s="420"/>
      <c r="AB27" s="420"/>
      <c r="AC27" s="420"/>
      <c r="AD27" s="428">
        <f>I13+I20+Q13+Q20+Y13+Y20+AG13+AG20</f>
        <v>0</v>
      </c>
      <c r="AE27" s="425"/>
      <c r="AF27" s="429"/>
      <c r="AL27" s="43"/>
      <c r="AM27" s="33"/>
      <c r="AU27" s="84"/>
      <c r="AV27" s="84"/>
      <c r="AW27" s="98"/>
      <c r="AX27" s="82"/>
      <c r="AY27" s="82"/>
      <c r="BB27" s="98"/>
      <c r="BC27" s="98"/>
      <c r="BD27" s="97"/>
    </row>
    <row r="28" spans="1:56" s="56" customFormat="1" ht="19.5" customHeight="1" thickTop="1" thickBot="1" x14ac:dyDescent="0.3">
      <c r="B28" s="184" t="str">
        <f>IFERROR(SMALL($B$34:$B$37,'اختيار المقررات'!AM10),"")</f>
        <v/>
      </c>
      <c r="C28" s="410" t="str">
        <f>IFERROR(VLOOKUP(B28,ورقة2!$AA$3:$AB$6,2,0),"")</f>
        <v/>
      </c>
      <c r="D28" s="410"/>
      <c r="E28" s="410"/>
      <c r="F28" s="410"/>
      <c r="G28" s="410"/>
      <c r="H28" s="410"/>
      <c r="I28" s="1"/>
      <c r="J28" s="1"/>
      <c r="K28" s="445" t="s">
        <v>1628</v>
      </c>
      <c r="L28" s="446"/>
      <c r="M28" s="446"/>
      <c r="N28" s="443">
        <f>T21</f>
        <v>0</v>
      </c>
      <c r="O28" s="443"/>
      <c r="P28" s="443"/>
      <c r="Q28" s="443"/>
      <c r="R28" s="444"/>
      <c r="S28" s="427" t="s">
        <v>23</v>
      </c>
      <c r="T28" s="427"/>
      <c r="U28" s="427"/>
      <c r="V28" s="433" t="s">
        <v>502</v>
      </c>
      <c r="W28" s="434"/>
      <c r="X28" s="435"/>
      <c r="Y28" s="436"/>
      <c r="Z28" s="437"/>
      <c r="AA28" s="437"/>
      <c r="AB28" s="437"/>
      <c r="AC28" s="437"/>
      <c r="AD28" s="437"/>
      <c r="AE28" s="437"/>
      <c r="AF28" s="438"/>
      <c r="AL28" s="43" t="str">
        <f>IF(J19&lt;&gt;"",J19,"")</f>
        <v/>
      </c>
      <c r="AM28" s="33">
        <v>20</v>
      </c>
      <c r="AU28" s="84">
        <v>23</v>
      </c>
      <c r="AV28" s="84">
        <v>320</v>
      </c>
      <c r="AW28" s="98" t="str">
        <f>U10</f>
        <v xml:space="preserve">الاخراج الصحفي </v>
      </c>
      <c r="AX28" s="82">
        <f t="shared" ref="AX28:AY30" si="4">X10</f>
        <v>0</v>
      </c>
      <c r="AY28" s="82">
        <f t="shared" si="4"/>
        <v>0</v>
      </c>
      <c r="BB28" s="84"/>
      <c r="BC28" s="84"/>
      <c r="BD28" s="97"/>
    </row>
    <row r="29" spans="1:56" s="56" customFormat="1" ht="23.25" customHeight="1" thickTop="1" thickBot="1" x14ac:dyDescent="0.3">
      <c r="B29" s="184" t="str">
        <f>IFERROR(SMALL($B$34:$B$37,'اختيار المقررات'!AM11),"")</f>
        <v/>
      </c>
      <c r="C29" s="410" t="str">
        <f>IFERROR(VLOOKUP(B29,ورقة2!$AA$3:$AB$6,2,0),"")</f>
        <v/>
      </c>
      <c r="D29" s="410"/>
      <c r="E29" s="410"/>
      <c r="F29" s="410"/>
      <c r="G29" s="410"/>
      <c r="H29" s="410"/>
      <c r="I29" s="1"/>
      <c r="J29" s="1"/>
      <c r="K29" s="445" t="s">
        <v>26</v>
      </c>
      <c r="L29" s="446"/>
      <c r="M29" s="446"/>
      <c r="N29" s="443" t="e">
        <f>SUM(N25:R28)-V27</f>
        <v>#N/A</v>
      </c>
      <c r="O29" s="443"/>
      <c r="P29" s="443"/>
      <c r="Q29" s="443"/>
      <c r="R29" s="444"/>
      <c r="S29" s="427" t="s">
        <v>27</v>
      </c>
      <c r="T29" s="427"/>
      <c r="U29" s="427"/>
      <c r="V29" s="439" t="e">
        <f>IF(N29&lt;10000,N29,IF(V28="نعم",(الإستمارة!X12+الإستمارة!X13)+N25+(N29-(الإستمارة!X12+الإستمارة!X13)-N25)/2,N29))</f>
        <v>#N/A</v>
      </c>
      <c r="W29" s="440"/>
      <c r="X29" s="441"/>
      <c r="Y29" s="427" t="s">
        <v>29</v>
      </c>
      <c r="Z29" s="427"/>
      <c r="AA29" s="427"/>
      <c r="AB29" s="427"/>
      <c r="AC29" s="442" t="e">
        <f>N29-V29</f>
        <v>#N/A</v>
      </c>
      <c r="AD29" s="443"/>
      <c r="AE29" s="443"/>
      <c r="AF29" s="444"/>
      <c r="AL29" s="43" t="str">
        <f>IF(R8&lt;&gt;"",R8,"")</f>
        <v/>
      </c>
      <c r="AM29" s="33">
        <v>21</v>
      </c>
      <c r="AU29" s="84">
        <v>24</v>
      </c>
      <c r="AV29" s="84">
        <v>330</v>
      </c>
      <c r="AW29" s="98" t="str">
        <f>U11</f>
        <v>الترجمة الاعلامية  (3)</v>
      </c>
      <c r="AX29" s="82">
        <f t="shared" si="4"/>
        <v>0</v>
      </c>
      <c r="AY29" s="82">
        <f t="shared" si="4"/>
        <v>0</v>
      </c>
      <c r="BB29" s="84"/>
      <c r="BC29" s="84"/>
      <c r="BD29" s="97"/>
    </row>
    <row r="30" spans="1:56" s="37" customFormat="1" ht="17.25" customHeight="1" thickTop="1" thickBot="1" x14ac:dyDescent="0.25">
      <c r="B30" s="234"/>
      <c r="C30" s="234"/>
      <c r="D30" s="234"/>
      <c r="E30" s="234"/>
      <c r="F30" s="234"/>
      <c r="G30" s="234"/>
      <c r="H30" s="234"/>
      <c r="I30" s="234"/>
      <c r="J30" s="234"/>
      <c r="K30" s="431" t="s">
        <v>490</v>
      </c>
      <c r="L30" s="431"/>
      <c r="M30" s="431"/>
      <c r="N30" s="431"/>
      <c r="O30" s="431"/>
      <c r="P30" s="431"/>
      <c r="Q30" s="432" t="s">
        <v>266</v>
      </c>
      <c r="R30" s="432"/>
      <c r="S30" s="432"/>
      <c r="T30" s="431" t="s">
        <v>491</v>
      </c>
      <c r="U30" s="431"/>
      <c r="V30" s="431"/>
      <c r="W30" s="431" t="s">
        <v>267</v>
      </c>
      <c r="X30" s="431"/>
      <c r="Y30" s="431" t="s">
        <v>492</v>
      </c>
      <c r="Z30" s="431"/>
      <c r="AA30" s="431"/>
      <c r="AB30" s="431"/>
      <c r="AC30" s="431"/>
      <c r="AD30" s="431"/>
      <c r="AE30" s="235" t="s">
        <v>265</v>
      </c>
      <c r="AF30" s="235"/>
      <c r="AG30" s="234"/>
      <c r="AL30" s="43" t="str">
        <f>IF(R9&lt;&gt;"",R9,"")</f>
        <v/>
      </c>
      <c r="AM30" s="33">
        <v>22</v>
      </c>
      <c r="AU30" s="84">
        <v>25</v>
      </c>
      <c r="AV30" s="84">
        <v>340</v>
      </c>
      <c r="AW30" s="98" t="str">
        <f>U12</f>
        <v xml:space="preserve">الاخراج الاذاعي والتلفزيوني </v>
      </c>
      <c r="AX30" s="82">
        <f t="shared" si="4"/>
        <v>0</v>
      </c>
      <c r="AY30" s="82">
        <f t="shared" si="4"/>
        <v>0</v>
      </c>
      <c r="BB30" s="84"/>
      <c r="BC30" s="84"/>
    </row>
    <row r="31" spans="1:56" s="37" customFormat="1" ht="24.75" customHeight="1" thickTop="1" thickBot="1" x14ac:dyDescent="0.25">
      <c r="B31" s="234"/>
      <c r="C31" s="234"/>
      <c r="D31" s="234"/>
      <c r="E31" s="234"/>
      <c r="F31" s="234"/>
      <c r="G31" s="234"/>
      <c r="H31" s="234"/>
      <c r="I31" s="234"/>
      <c r="J31" s="234"/>
      <c r="K31" s="430" t="s">
        <v>1629</v>
      </c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L31" s="43" t="str">
        <f>IF(R10&lt;&gt;"",R10,"")</f>
        <v/>
      </c>
      <c r="AM31" s="33">
        <v>23</v>
      </c>
      <c r="AU31" s="84">
        <v>26</v>
      </c>
      <c r="AV31" s="84">
        <v>350</v>
      </c>
      <c r="AW31" s="84" t="str">
        <f>AC8</f>
        <v xml:space="preserve">البرامج التعليمية والثقافية </v>
      </c>
      <c r="AX31" s="82">
        <f t="shared" ref="AX31:AY35" si="5">AF8</f>
        <v>0</v>
      </c>
      <c r="AY31" s="82">
        <f t="shared" si="5"/>
        <v>0</v>
      </c>
      <c r="BB31" s="84"/>
      <c r="BC31" s="84"/>
    </row>
    <row r="32" spans="1:56" s="37" customFormat="1" ht="17.25" thickTop="1" thickBot="1" x14ac:dyDescent="0.25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L32" s="43" t="str">
        <f>IF(R11&lt;&gt;"",R11,"")</f>
        <v/>
      </c>
      <c r="AM32" s="33">
        <v>24</v>
      </c>
      <c r="AU32" s="84">
        <v>27</v>
      </c>
      <c r="AV32" s="84">
        <v>360</v>
      </c>
      <c r="AW32" s="84" t="str">
        <f>AC9</f>
        <v xml:space="preserve">فن الاعلان  </v>
      </c>
      <c r="AX32" s="82">
        <f t="shared" si="5"/>
        <v>0</v>
      </c>
      <c r="AY32" s="82">
        <f t="shared" si="5"/>
        <v>0</v>
      </c>
      <c r="BB32" s="98"/>
      <c r="BC32" s="98"/>
    </row>
    <row r="33" spans="2:55" s="37" customFormat="1" ht="17.25" customHeight="1" thickTop="1" thickBot="1" x14ac:dyDescent="0.25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L33" s="43" t="str">
        <f>IF(R12&lt;&gt;"",R12,"")</f>
        <v/>
      </c>
      <c r="AM33" s="33">
        <v>25</v>
      </c>
      <c r="AU33" s="84">
        <v>28</v>
      </c>
      <c r="AV33" s="84">
        <v>370</v>
      </c>
      <c r="AW33" s="84" t="str">
        <f>AC10</f>
        <v xml:space="preserve">العلاقات العامة في المجال التطبيقي </v>
      </c>
      <c r="AX33" s="82">
        <f t="shared" si="5"/>
        <v>0</v>
      </c>
      <c r="AY33" s="82">
        <f t="shared" si="5"/>
        <v>0</v>
      </c>
      <c r="BB33" s="84"/>
      <c r="BC33" s="84"/>
    </row>
    <row r="34" spans="2:55" s="37" customFormat="1" ht="17.25" thickTop="1" thickBot="1" x14ac:dyDescent="0.3">
      <c r="B34" s="184" t="e">
        <f>IF(VLOOKUP($E$1,ورقة2!$A$2:$Y$10997,22,0)="منقطع",1,"")</f>
        <v>#N/A</v>
      </c>
      <c r="C34" s="185"/>
      <c r="D34" s="185"/>
      <c r="E34" s="185"/>
      <c r="F34" s="185"/>
      <c r="G34" s="18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L34" s="43" t="str">
        <f>IF(Z8&lt;&gt;"",Z8,"")</f>
        <v/>
      </c>
      <c r="AM34" s="33">
        <v>26</v>
      </c>
      <c r="AU34" s="84">
        <v>29</v>
      </c>
      <c r="AV34" s="84">
        <v>380</v>
      </c>
      <c r="AW34" s="84" t="str">
        <f>AC11</f>
        <v xml:space="preserve">ادارة الصحف واقتصادياتها </v>
      </c>
      <c r="AX34" s="82">
        <f t="shared" si="5"/>
        <v>0</v>
      </c>
      <c r="AY34" s="82">
        <f t="shared" si="5"/>
        <v>0</v>
      </c>
      <c r="BB34" s="84"/>
      <c r="BC34" s="84"/>
    </row>
    <row r="35" spans="2:55" s="37" customFormat="1" ht="17.25" thickTop="1" thickBot="1" x14ac:dyDescent="0.25">
      <c r="B35" s="184" t="e">
        <f>IF(VLOOKUP($E$1,ورقة2!$A$2:$Y$10997,23,0)="منقطع",2,"")</f>
        <v>#N/A</v>
      </c>
      <c r="C35" s="187"/>
      <c r="D35" s="188"/>
      <c r="E35" s="188"/>
      <c r="F35" s="188"/>
      <c r="G35" s="188"/>
      <c r="H35" s="185"/>
      <c r="I35" s="185"/>
      <c r="J35" s="189"/>
      <c r="K35" s="185"/>
      <c r="L35" s="187"/>
      <c r="M35" s="188"/>
      <c r="N35" s="188"/>
      <c r="O35" s="188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L35" s="43" t="str">
        <f>IF(Z9&lt;&gt;"",Z9,"")</f>
        <v/>
      </c>
      <c r="AM35" s="33">
        <v>27</v>
      </c>
      <c r="AU35" s="84">
        <v>30</v>
      </c>
      <c r="AV35" s="84">
        <v>390</v>
      </c>
      <c r="AW35" s="84" t="str">
        <f>AC12</f>
        <v>مادة اعلامية بلغة اجنبية (3)</v>
      </c>
      <c r="AX35" s="82">
        <f t="shared" si="5"/>
        <v>0</v>
      </c>
      <c r="AY35" s="82">
        <f t="shared" si="5"/>
        <v>0</v>
      </c>
      <c r="BB35" s="84"/>
      <c r="BC35" s="84"/>
    </row>
    <row r="36" spans="2:55" s="37" customFormat="1" ht="17.25" thickTop="1" thickBot="1" x14ac:dyDescent="0.25">
      <c r="B36" s="184" t="e">
        <f>IF(VLOOKUP($E$1,ورقة2!$A$2:$Y$10997,24,0)="منقطع",3,"")</f>
        <v>#N/A</v>
      </c>
      <c r="C36" s="187"/>
      <c r="D36" s="188"/>
      <c r="E36" s="188"/>
      <c r="F36" s="188"/>
      <c r="G36" s="188"/>
      <c r="H36" s="185"/>
      <c r="I36" s="185"/>
      <c r="J36" s="189"/>
      <c r="K36" s="185"/>
      <c r="L36" s="187"/>
      <c r="M36" s="188"/>
      <c r="N36" s="188"/>
      <c r="O36" s="188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L36" s="43" t="str">
        <f>IF(Z10&lt;&gt;"",Z10,"")</f>
        <v/>
      </c>
      <c r="AM36" s="33">
        <v>28</v>
      </c>
      <c r="AU36" s="84">
        <v>31</v>
      </c>
      <c r="AV36" s="84">
        <v>400</v>
      </c>
      <c r="AW36" s="84" t="str">
        <f>U15</f>
        <v xml:space="preserve">مادة اعلامية بلغة اجنبية </v>
      </c>
      <c r="AX36" s="83">
        <f t="shared" ref="AX36:AY40" si="6">X15</f>
        <v>0</v>
      </c>
      <c r="AY36" s="83">
        <f t="shared" si="6"/>
        <v>0</v>
      </c>
      <c r="BB36" s="84"/>
      <c r="BC36" s="84"/>
    </row>
    <row r="37" spans="2:55" s="37" customFormat="1" ht="17.25" thickTop="1" thickBot="1" x14ac:dyDescent="0.25">
      <c r="B37" s="184" t="e">
        <f>IF(VLOOKUP($E$1,ورقة2!$A$2:$Y$10997,25,0)="منقطع",4,"")</f>
        <v>#N/A</v>
      </c>
      <c r="C37" s="187"/>
      <c r="D37" s="188"/>
      <c r="E37" s="188"/>
      <c r="F37" s="188"/>
      <c r="G37" s="188"/>
      <c r="H37" s="185"/>
      <c r="I37" s="185"/>
      <c r="J37" s="189"/>
      <c r="K37" s="185"/>
      <c r="L37" s="187"/>
      <c r="M37" s="188"/>
      <c r="N37" s="188"/>
      <c r="O37" s="188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L37" s="43" t="str">
        <f>IF(Z11&lt;&gt;"",Z11,"")</f>
        <v/>
      </c>
      <c r="AM37" s="33">
        <v>29</v>
      </c>
      <c r="AU37" s="84">
        <v>32</v>
      </c>
      <c r="AV37" s="84">
        <v>410</v>
      </c>
      <c r="AW37" s="84" t="str">
        <f>U16</f>
        <v xml:space="preserve">موضوع خاص في الصحافة </v>
      </c>
      <c r="AX37" s="83">
        <f t="shared" si="6"/>
        <v>0</v>
      </c>
      <c r="AY37" s="83">
        <f t="shared" si="6"/>
        <v>0</v>
      </c>
      <c r="BB37" s="84"/>
      <c r="BC37" s="84"/>
    </row>
    <row r="38" spans="2:55" s="37" customFormat="1" ht="17.25" thickTop="1" thickBot="1" x14ac:dyDescent="0.25">
      <c r="B38" s="3"/>
      <c r="C38" s="4"/>
      <c r="D38" s="26"/>
      <c r="E38" s="26"/>
      <c r="F38" s="26"/>
      <c r="G38" s="26"/>
      <c r="H38" s="3"/>
      <c r="I38" s="3"/>
      <c r="J38" s="25"/>
      <c r="K38" s="3"/>
      <c r="L38" s="413"/>
      <c r="M38" s="413"/>
      <c r="O38" s="250"/>
      <c r="P38" s="250"/>
      <c r="Q38" s="250"/>
      <c r="R38" s="250"/>
      <c r="S38" s="251"/>
      <c r="T38" s="252"/>
      <c r="U38" s="252"/>
      <c r="V38" s="252"/>
      <c r="X38" s="250"/>
      <c r="Y38" s="250"/>
      <c r="Z38" s="252"/>
      <c r="AA38" s="252"/>
      <c r="AB38" s="252"/>
      <c r="AC38" s="252"/>
      <c r="AE38" s="250"/>
      <c r="AF38" s="250"/>
      <c r="AG38" s="250"/>
      <c r="AL38" s="43" t="str">
        <f>IF(Z12&lt;&gt;"",Z12,"")</f>
        <v/>
      </c>
      <c r="AM38" s="33">
        <v>30</v>
      </c>
      <c r="AU38" s="84">
        <v>33</v>
      </c>
      <c r="AV38" s="84">
        <v>420</v>
      </c>
      <c r="AW38" s="84" t="str">
        <f>U17</f>
        <v xml:space="preserve">الصحافة المتخصصة </v>
      </c>
      <c r="AX38" s="83">
        <f t="shared" si="6"/>
        <v>0</v>
      </c>
      <c r="AY38" s="83">
        <f t="shared" si="6"/>
        <v>0</v>
      </c>
      <c r="BB38" s="84"/>
      <c r="BC38" s="84"/>
    </row>
    <row r="39" spans="2:55" s="37" customFormat="1" ht="21.75" thickTop="1" thickBot="1" x14ac:dyDescent="0.3">
      <c r="B39" s="3"/>
      <c r="C39" s="4"/>
      <c r="D39" s="26"/>
      <c r="E39" s="26"/>
      <c r="F39" s="26"/>
      <c r="G39" s="26"/>
      <c r="H39" s="3"/>
      <c r="I39" s="3"/>
      <c r="J39" s="25"/>
      <c r="K39" s="3"/>
      <c r="L39" s="414"/>
      <c r="M39" s="414"/>
      <c r="O39" s="250"/>
      <c r="P39" s="250"/>
      <c r="Q39" s="250"/>
      <c r="R39" s="250"/>
      <c r="S39" s="251"/>
      <c r="T39" s="252"/>
      <c r="U39" s="252"/>
      <c r="V39" s="252"/>
      <c r="X39" s="253"/>
      <c r="Y39" s="254"/>
      <c r="Z39" s="254"/>
      <c r="AA39" s="254"/>
      <c r="AB39" s="254"/>
      <c r="AC39" s="254"/>
      <c r="AD39" s="254"/>
      <c r="AE39" s="254"/>
      <c r="AF39" s="254"/>
      <c r="AG39" s="254"/>
      <c r="AL39" s="43" t="str">
        <f>IF(R15&lt;&gt;"",R15,"")</f>
        <v/>
      </c>
      <c r="AM39" s="33">
        <v>31</v>
      </c>
      <c r="AU39" s="84">
        <v>34</v>
      </c>
      <c r="AV39" s="84">
        <v>430</v>
      </c>
      <c r="AW39" s="84" t="str">
        <f>U18</f>
        <v>الترجمة الاعلامية  (4)</v>
      </c>
      <c r="AX39" s="83">
        <f t="shared" si="6"/>
        <v>0</v>
      </c>
      <c r="AY39" s="83">
        <f t="shared" si="6"/>
        <v>0</v>
      </c>
      <c r="BB39" s="84"/>
      <c r="BC39" s="84"/>
    </row>
    <row r="40" spans="2:55" s="37" customFormat="1" ht="17.25" thickTop="1" thickBot="1" x14ac:dyDescent="0.25">
      <c r="B40" s="3"/>
      <c r="C40" s="4"/>
      <c r="D40" s="26"/>
      <c r="E40" s="26"/>
      <c r="F40" s="26"/>
      <c r="G40" s="26"/>
      <c r="H40" s="3"/>
      <c r="I40" s="3"/>
      <c r="J40" s="25"/>
      <c r="K40" s="3"/>
      <c r="L40" s="413"/>
      <c r="M40" s="413"/>
      <c r="O40" s="255"/>
      <c r="P40" s="255"/>
      <c r="Q40" s="255"/>
      <c r="R40" s="255"/>
      <c r="S40" s="251"/>
      <c r="T40" s="252"/>
      <c r="U40" s="252"/>
      <c r="V40" s="252"/>
      <c r="X40" s="256"/>
      <c r="Y40" s="256"/>
      <c r="Z40" s="252"/>
      <c r="AA40" s="252"/>
      <c r="AB40" s="252"/>
      <c r="AC40" s="252"/>
      <c r="AE40" s="250"/>
      <c r="AF40" s="250"/>
      <c r="AG40" s="250"/>
      <c r="AL40" s="43" t="str">
        <f>IF(R16&lt;&gt;"",R16,"")</f>
        <v/>
      </c>
      <c r="AM40" s="33">
        <v>32</v>
      </c>
      <c r="AU40" s="84">
        <v>35</v>
      </c>
      <c r="AV40" s="84">
        <v>440</v>
      </c>
      <c r="AW40" s="84" t="str">
        <f>U19</f>
        <v xml:space="preserve">الافلام الوثائقية والبرامج التسجيلية </v>
      </c>
      <c r="AX40" s="83">
        <f t="shared" si="6"/>
        <v>0</v>
      </c>
      <c r="AY40" s="83">
        <f t="shared" si="6"/>
        <v>0</v>
      </c>
      <c r="BB40" s="84"/>
      <c r="BC40" s="84"/>
    </row>
    <row r="41" spans="2:55" s="37" customFormat="1" ht="17.25" thickTop="1" thickBot="1" x14ac:dyDescent="0.25">
      <c r="B41" s="5"/>
      <c r="C41" s="5"/>
      <c r="D41" s="5"/>
      <c r="E41" s="6"/>
      <c r="F41" s="7"/>
      <c r="G41" s="3"/>
      <c r="H41" s="27"/>
      <c r="I41" s="27"/>
      <c r="J41" s="27"/>
      <c r="K41" s="27"/>
      <c r="L41" s="424"/>
      <c r="M41" s="412"/>
      <c r="N41" s="412"/>
      <c r="O41" s="412"/>
      <c r="P41" s="412"/>
      <c r="Q41" s="412"/>
      <c r="U41" s="426"/>
      <c r="V41" s="426"/>
      <c r="W41" s="426"/>
      <c r="Z41" s="412"/>
      <c r="AA41" s="412"/>
      <c r="AB41" s="412"/>
      <c r="AC41" s="412"/>
      <c r="AD41" s="412"/>
      <c r="AE41" s="412"/>
      <c r="AL41" s="43" t="str">
        <f>IF(R17&lt;&gt;"",R17,"")</f>
        <v/>
      </c>
      <c r="AM41" s="33">
        <v>33</v>
      </c>
      <c r="AU41" s="84">
        <v>36</v>
      </c>
      <c r="AV41" s="84">
        <v>450</v>
      </c>
      <c r="AW41" s="98" t="str">
        <f>AC15</f>
        <v xml:space="preserve">موضوع خاص في الاذاعة </v>
      </c>
      <c r="AX41" s="83">
        <f t="shared" ref="AX41:AY45" si="7">AF15</f>
        <v>0</v>
      </c>
      <c r="AY41" s="83">
        <f t="shared" si="7"/>
        <v>0</v>
      </c>
      <c r="BB41" s="98"/>
      <c r="BC41" s="98"/>
    </row>
    <row r="42" spans="2:55" s="37" customFormat="1" ht="19.5" thickTop="1" thickBot="1" x14ac:dyDescent="0.25">
      <c r="B42" s="9"/>
      <c r="C42" s="9"/>
      <c r="D42" s="5"/>
      <c r="E42" s="5"/>
      <c r="F42" s="5"/>
      <c r="G42" s="7"/>
      <c r="H42" s="27"/>
      <c r="I42" s="27"/>
      <c r="J42" s="27"/>
      <c r="K42" s="27"/>
      <c r="L42" s="411"/>
      <c r="M42" s="411"/>
      <c r="N42" s="411"/>
      <c r="O42" s="411"/>
      <c r="P42" s="411"/>
      <c r="Q42" s="411"/>
      <c r="R42" s="412"/>
      <c r="S42" s="412"/>
      <c r="T42" s="412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257"/>
      <c r="AG42" s="257"/>
      <c r="AL42" s="43" t="str">
        <f>IF(R18&lt;&gt;"",R18,"")</f>
        <v/>
      </c>
      <c r="AM42" s="33">
        <v>34</v>
      </c>
      <c r="AU42" s="84">
        <v>37</v>
      </c>
      <c r="AV42" s="84">
        <v>460</v>
      </c>
      <c r="AW42" s="98" t="str">
        <f>AC16</f>
        <v xml:space="preserve">الاعلان الاذاعي والتلفزيوني </v>
      </c>
      <c r="AX42" s="83">
        <f t="shared" si="7"/>
        <v>0</v>
      </c>
      <c r="AY42" s="83">
        <f t="shared" si="7"/>
        <v>0</v>
      </c>
      <c r="BB42" s="98"/>
      <c r="BC42" s="98"/>
    </row>
    <row r="43" spans="2:55" s="37" customFormat="1" ht="19.5" thickTop="1" thickBot="1" x14ac:dyDescent="0.2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str">
        <f>IF(R19&lt;&gt;"",R19,"")</f>
        <v/>
      </c>
      <c r="AM43" s="33">
        <v>35</v>
      </c>
      <c r="AU43" s="84">
        <v>38</v>
      </c>
      <c r="AV43" s="84">
        <v>470</v>
      </c>
      <c r="AW43" s="98" t="str">
        <f>AC17</f>
        <v xml:space="preserve">مشروع اصدار جريدة او مجلة </v>
      </c>
      <c r="AX43" s="83">
        <f t="shared" si="7"/>
        <v>0</v>
      </c>
      <c r="AY43" s="83">
        <f t="shared" si="7"/>
        <v>0</v>
      </c>
      <c r="BB43" s="98"/>
      <c r="BC43" s="98"/>
    </row>
    <row r="44" spans="2:55" s="37" customFormat="1" ht="17.25" thickTop="1" thickBot="1" x14ac:dyDescent="0.2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str">
        <f>IF(Z15&lt;&gt;"",Z15,"")</f>
        <v/>
      </c>
      <c r="AM44" s="33">
        <v>36</v>
      </c>
      <c r="AU44" s="84">
        <v>39</v>
      </c>
      <c r="AV44" s="84">
        <v>480</v>
      </c>
      <c r="AW44" s="98" t="str">
        <f>AC18</f>
        <v xml:space="preserve">تخطيط الحملات الاعلامية </v>
      </c>
      <c r="AX44" s="83">
        <f t="shared" si="7"/>
        <v>0</v>
      </c>
      <c r="AY44" s="83">
        <f t="shared" si="7"/>
        <v>0</v>
      </c>
      <c r="BB44" s="98"/>
      <c r="BC44" s="98"/>
    </row>
    <row r="45" spans="2:55" s="37" customFormat="1" ht="19.5" customHeight="1" thickTop="1" thickBot="1" x14ac:dyDescent="0.25">
      <c r="B45" s="9"/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str">
        <f>IF(Z16&lt;&gt;"",Z16,"")</f>
        <v/>
      </c>
      <c r="AM45" s="33">
        <v>37</v>
      </c>
      <c r="AU45" s="84">
        <v>40</v>
      </c>
      <c r="AV45" s="84">
        <v>490</v>
      </c>
      <c r="AW45" s="98" t="str">
        <f>AC19</f>
        <v xml:space="preserve">فن العلاقات العامة </v>
      </c>
      <c r="AX45" s="83">
        <f t="shared" si="7"/>
        <v>0</v>
      </c>
      <c r="AY45" s="83">
        <f t="shared" si="7"/>
        <v>0</v>
      </c>
      <c r="BB45" s="98"/>
      <c r="BC45" s="98"/>
    </row>
    <row r="46" spans="2:55" s="37" customFormat="1" ht="17.25" thickTop="1" thickBot="1" x14ac:dyDescent="0.25">
      <c r="AL46" s="43" t="str">
        <f>IF(Z17&lt;&gt;"",Z17,"")</f>
        <v/>
      </c>
      <c r="AM46" s="33">
        <v>38</v>
      </c>
      <c r="AU46" s="84"/>
      <c r="AX46" s="83"/>
      <c r="AY46" s="83"/>
      <c r="AZ46" s="85"/>
    </row>
    <row r="47" spans="2:55" s="37" customFormat="1" ht="17.25" thickTop="1" thickBot="1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str">
        <f>IF(Z18&lt;&gt;"",Z18,"")</f>
        <v/>
      </c>
      <c r="AM47" s="33">
        <v>39</v>
      </c>
      <c r="AU47" s="84"/>
      <c r="AV47" s="84"/>
      <c r="AW47" s="86"/>
      <c r="AX47" s="83"/>
      <c r="AY47" s="83"/>
      <c r="AZ47" s="85"/>
    </row>
    <row r="48" spans="2:55" s="37" customFormat="1" ht="17.25" thickTop="1" thickBot="1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str">
        <f>IF(Z19&lt;&gt;"",Z19,"")</f>
        <v/>
      </c>
      <c r="AM48" s="33">
        <v>40</v>
      </c>
      <c r="AU48" s="84"/>
      <c r="AV48" s="84"/>
      <c r="AW48" s="86"/>
      <c r="AX48" s="83"/>
      <c r="AY48" s="83"/>
      <c r="AZ48" s="85"/>
    </row>
    <row r="49" spans="2:54" s="37" customFormat="1" ht="19.5" thickTop="1" thickBot="1" x14ac:dyDescent="0.25">
      <c r="B49" s="14"/>
      <c r="C49" s="14"/>
      <c r="D49" s="14"/>
      <c r="E49" s="1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4"/>
      <c r="AV49" s="84"/>
      <c r="AW49" s="86"/>
      <c r="AX49" s="83"/>
      <c r="AY49" s="83"/>
      <c r="AZ49" s="85"/>
    </row>
    <row r="50" spans="2:54" s="37" customFormat="1" ht="17.25" thickTop="1" thickBot="1" x14ac:dyDescent="0.25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4"/>
      <c r="AV50" s="84"/>
      <c r="AW50" s="86"/>
      <c r="AX50" s="83"/>
      <c r="AY50" s="83"/>
      <c r="AZ50" s="85"/>
    </row>
    <row r="51" spans="2:54" s="37" customFormat="1" ht="21.75" customHeight="1" thickTop="1" x14ac:dyDescent="0.55000000000000004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4"/>
      <c r="AV51" s="84"/>
      <c r="AW51" s="86"/>
      <c r="AX51" s="83"/>
      <c r="AY51" s="83"/>
      <c r="AZ51" s="85"/>
    </row>
    <row r="52" spans="2:54" s="37" customFormat="1" ht="21" thickBo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4"/>
      <c r="AV52" s="84"/>
      <c r="AW52" s="86"/>
      <c r="AX52" s="83"/>
      <c r="AY52" s="83"/>
      <c r="AZ52" s="85"/>
    </row>
    <row r="53" spans="2:54" s="37" customFormat="1" ht="21.75" thickTop="1" thickBot="1" x14ac:dyDescent="0.2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4"/>
      <c r="AV53" s="84"/>
      <c r="AW53" s="86"/>
      <c r="AX53" s="83"/>
      <c r="AY53" s="83"/>
      <c r="AZ53" s="85"/>
    </row>
    <row r="54" spans="2:54" s="37" customFormat="1" ht="21.75" thickTop="1" thickBot="1" x14ac:dyDescent="0.3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4"/>
      <c r="AV54" s="83"/>
      <c r="AW54" s="87"/>
      <c r="AX54" s="83"/>
      <c r="AY54" s="83"/>
      <c r="AZ54" s="83"/>
      <c r="BA54" s="83"/>
      <c r="BB54" s="83"/>
    </row>
    <row r="55" spans="2:54" s="37" customFormat="1" ht="21.75" thickTop="1" thickBot="1" x14ac:dyDescent="0.3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3"/>
      <c r="AV55" s="83"/>
      <c r="AW55" s="87"/>
      <c r="AX55" s="83"/>
      <c r="AY55" s="83"/>
      <c r="AZ55" s="83"/>
      <c r="BA55" s="83"/>
      <c r="BB55" s="83"/>
    </row>
    <row r="56" spans="2:54" ht="21.75" thickTop="1" thickBot="1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2"/>
  </sheetData>
  <sheetProtection password="9AE9" sheet="1" objects="1" scenarios="1" selectLockedCells="1"/>
  <mergeCells count="149">
    <mergeCell ref="K25:M25"/>
    <mergeCell ref="K26:M26"/>
    <mergeCell ref="K27:M27"/>
    <mergeCell ref="K28:M28"/>
    <mergeCell ref="K29:M29"/>
    <mergeCell ref="N25:R25"/>
    <mergeCell ref="N26:R26"/>
    <mergeCell ref="N27:R27"/>
    <mergeCell ref="N28:R28"/>
    <mergeCell ref="N29:R29"/>
    <mergeCell ref="U41:W41"/>
    <mergeCell ref="Z41:AE41"/>
    <mergeCell ref="S26:U26"/>
    <mergeCell ref="V26:X26"/>
    <mergeCell ref="Y26:AC26"/>
    <mergeCell ref="AD26:AF26"/>
    <mergeCell ref="S27:U27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D19:G19"/>
    <mergeCell ref="C29:H29"/>
    <mergeCell ref="L42:Q42"/>
    <mergeCell ref="R42:T42"/>
    <mergeCell ref="U42:W42"/>
    <mergeCell ref="X42:Y42"/>
    <mergeCell ref="Z42:AE42"/>
    <mergeCell ref="L40:M40"/>
    <mergeCell ref="L38:M38"/>
    <mergeCell ref="M19:O19"/>
    <mergeCell ref="C25:H25"/>
    <mergeCell ref="C26:H26"/>
    <mergeCell ref="L39:M39"/>
    <mergeCell ref="S25:U25"/>
    <mergeCell ref="V25:X25"/>
    <mergeCell ref="Y25:AC25"/>
    <mergeCell ref="V27:X27"/>
    <mergeCell ref="Y27:AC27"/>
    <mergeCell ref="AC19:AE19"/>
    <mergeCell ref="U19:W19"/>
    <mergeCell ref="C27:H27"/>
    <mergeCell ref="C28:H28"/>
    <mergeCell ref="L41:Q41"/>
    <mergeCell ref="AD25:AF25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M18:O18"/>
    <mergeCell ref="M15:O15"/>
    <mergeCell ref="M16:O16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D18:G18"/>
    <mergeCell ref="C1:D1"/>
    <mergeCell ref="B3:D3"/>
    <mergeCell ref="AE3:AG3"/>
    <mergeCell ref="E3:G3"/>
    <mergeCell ref="C2:D2"/>
    <mergeCell ref="E2:G2"/>
    <mergeCell ref="U8:W8"/>
    <mergeCell ref="AC8:AE8"/>
    <mergeCell ref="U15:W15"/>
    <mergeCell ref="AC15:AE15"/>
    <mergeCell ref="AB3:AC3"/>
    <mergeCell ref="D15:G15"/>
    <mergeCell ref="O3:P3"/>
    <mergeCell ref="Q3:T3"/>
    <mergeCell ref="U3:V3"/>
    <mergeCell ref="M10:O10"/>
    <mergeCell ref="H3:J3"/>
    <mergeCell ref="L3:N3"/>
    <mergeCell ref="X2:AA2"/>
    <mergeCell ref="AB2:AD2"/>
    <mergeCell ref="D8:G8"/>
    <mergeCell ref="D9:G9"/>
    <mergeCell ref="C5:D5"/>
    <mergeCell ref="B6:Q6"/>
    <mergeCell ref="M8:O8"/>
    <mergeCell ref="M9:O9"/>
    <mergeCell ref="T6:AG6"/>
    <mergeCell ref="AC9:AE9"/>
    <mergeCell ref="B7:I7"/>
    <mergeCell ref="L7:Q7"/>
    <mergeCell ref="T7:Y7"/>
    <mergeCell ref="AB7:AG7"/>
    <mergeCell ref="X3:AA3"/>
    <mergeCell ref="X4:AA4"/>
    <mergeCell ref="AB4:AC4"/>
    <mergeCell ref="X5:AA5"/>
    <mergeCell ref="AB5:AC5"/>
    <mergeCell ref="C4:D4"/>
    <mergeCell ref="E4:G4"/>
    <mergeCell ref="H4:J4"/>
    <mergeCell ref="L4:N4"/>
    <mergeCell ref="O4:P4"/>
    <mergeCell ref="Q4:T4"/>
    <mergeCell ref="U4:V4"/>
    <mergeCell ref="AE4:AJ4"/>
    <mergeCell ref="L5:W5"/>
    <mergeCell ref="H5:J5"/>
    <mergeCell ref="AE5:AG5"/>
    <mergeCell ref="E5:G5"/>
    <mergeCell ref="E1:G1"/>
    <mergeCell ref="H1:J1"/>
    <mergeCell ref="L1:N1"/>
    <mergeCell ref="U1:V1"/>
    <mergeCell ref="AE1:AG1"/>
    <mergeCell ref="X1:Y1"/>
    <mergeCell ref="AB1:AC1"/>
    <mergeCell ref="U2:V2"/>
    <mergeCell ref="Q1:T1"/>
    <mergeCell ref="H2:J2"/>
    <mergeCell ref="L2:N2"/>
    <mergeCell ref="O2:P2"/>
    <mergeCell ref="O1:P1"/>
    <mergeCell ref="Q2:T2"/>
    <mergeCell ref="AE2:AG2"/>
  </mergeCells>
  <dataValidations count="2">
    <dataValidation type="list" allowBlank="1" showInputMessage="1" showErrorMessage="1" sqref="V28">
      <formula1>$BC$4:$BC$5</formula1>
    </dataValidation>
    <dataValidation type="list" allowBlank="1" showInputMessage="1" showErrorMessage="1" sqref="L5:W5">
      <formula1>$AO$1:$AO$9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/>
  <dimension ref="A1:AO42"/>
  <sheetViews>
    <sheetView rightToLeft="1" workbookViewId="0">
      <selection activeCell="J12" sqref="J12"/>
    </sheetView>
  </sheetViews>
  <sheetFormatPr defaultColWidth="0" defaultRowHeight="15" x14ac:dyDescent="0.2"/>
  <cols>
    <col min="1" max="1" width="5.125" style="1" customWidth="1"/>
    <col min="2" max="2" width="3.875" style="1" customWidth="1"/>
    <col min="3" max="3" width="4.125" style="1" customWidth="1"/>
    <col min="4" max="4" width="8" style="81" customWidth="1"/>
    <col min="5" max="5" width="7.125" style="81" customWidth="1"/>
    <col min="6" max="6" width="4.75" style="81" customWidth="1"/>
    <col min="7" max="7" width="5.375" style="81" customWidth="1"/>
    <col min="8" max="8" width="5.25" style="1" customWidth="1"/>
    <col min="9" max="9" width="9.875" style="1" bestFit="1" customWidth="1"/>
    <col min="10" max="10" width="5.875" style="1" customWidth="1"/>
    <col min="11" max="11" width="3.375" style="1" customWidth="1"/>
    <col min="12" max="12" width="7.125" style="81" customWidth="1"/>
    <col min="13" max="13" width="8.375" style="81" customWidth="1"/>
    <col min="14" max="14" width="7.125" style="81" customWidth="1"/>
    <col min="15" max="15" width="5.25" style="1" customWidth="1"/>
    <col min="16" max="17" width="4.75" style="1" customWidth="1"/>
    <col min="18" max="19" width="9" style="1" customWidth="1"/>
    <col min="20" max="20" width="8.25" style="1" customWidth="1"/>
    <col min="21" max="21" width="6.75" style="1" hidden="1" customWidth="1"/>
    <col min="22" max="41" width="0" style="1" hidden="1" customWidth="1"/>
    <col min="42" max="16384" width="9" style="1" hidden="1"/>
  </cols>
  <sheetData>
    <row r="1" spans="1:41" ht="19.5" thickBot="1" x14ac:dyDescent="0.25">
      <c r="A1" s="459">
        <f ca="1">NOW()</f>
        <v>44483.453233333334</v>
      </c>
      <c r="B1" s="459"/>
      <c r="C1" s="459"/>
      <c r="D1" s="459"/>
      <c r="E1" s="57" t="s">
        <v>1901</v>
      </c>
      <c r="F1" s="57"/>
      <c r="G1" s="57"/>
      <c r="H1" s="57"/>
      <c r="I1" s="57"/>
      <c r="J1" s="57"/>
      <c r="K1" s="57"/>
      <c r="L1" s="57"/>
      <c r="M1" s="57"/>
      <c r="N1" s="57"/>
      <c r="O1" s="458"/>
      <c r="P1" s="458"/>
      <c r="Q1" s="58"/>
      <c r="AO1" s="100" t="s">
        <v>269</v>
      </c>
    </row>
    <row r="2" spans="1:41" ht="17.25" customHeight="1" thickTop="1" x14ac:dyDescent="0.2">
      <c r="A2" s="460" t="s">
        <v>3</v>
      </c>
      <c r="B2" s="461"/>
      <c r="C2" s="462">
        <f>'اختيار المقررات'!E1</f>
        <v>0</v>
      </c>
      <c r="D2" s="462"/>
      <c r="E2" s="461" t="s">
        <v>4</v>
      </c>
      <c r="F2" s="461"/>
      <c r="G2" s="463" t="e">
        <f>'اختيار المقررات'!L1</f>
        <v>#N/A</v>
      </c>
      <c r="H2" s="463"/>
      <c r="I2" s="463"/>
      <c r="J2" s="469" t="s">
        <v>5</v>
      </c>
      <c r="K2" s="469"/>
      <c r="L2" s="464" t="b">
        <f>'اختيار المقررات'!Q1</f>
        <v>0</v>
      </c>
      <c r="M2" s="464"/>
      <c r="N2" s="220" t="s">
        <v>6</v>
      </c>
      <c r="O2" s="464" t="b">
        <f>'اختيار المقررات'!W1</f>
        <v>0</v>
      </c>
      <c r="P2" s="464"/>
      <c r="Q2" s="465"/>
      <c r="AO2" s="190" t="s">
        <v>270</v>
      </c>
    </row>
    <row r="3" spans="1:41" ht="18.75" customHeight="1" x14ac:dyDescent="0.2">
      <c r="A3" s="466" t="s">
        <v>10</v>
      </c>
      <c r="B3" s="467"/>
      <c r="C3" s="468" t="e">
        <f>'اختيار المقررات'!E2</f>
        <v>#N/A</v>
      </c>
      <c r="D3" s="468"/>
      <c r="E3" s="447">
        <f>'إدخال البيانات'!E4</f>
        <v>0</v>
      </c>
      <c r="F3" s="447"/>
      <c r="G3" s="450" t="s">
        <v>498</v>
      </c>
      <c r="H3" s="450"/>
      <c r="I3" s="447">
        <f>'إدخال البيانات'!D4</f>
        <v>0</v>
      </c>
      <c r="J3" s="447"/>
      <c r="K3" s="467"/>
      <c r="L3" s="467" t="s">
        <v>499</v>
      </c>
      <c r="M3" s="449" t="str">
        <f>'إدخال البيانات'!C4</f>
        <v xml:space="preserve"> </v>
      </c>
      <c r="N3" s="449"/>
      <c r="O3" s="449"/>
      <c r="P3" s="467" t="s">
        <v>500</v>
      </c>
      <c r="Q3" s="470"/>
      <c r="AO3" s="190" t="s">
        <v>50</v>
      </c>
    </row>
    <row r="4" spans="1:41" ht="20.25" x14ac:dyDescent="0.2">
      <c r="A4" s="466" t="s">
        <v>12</v>
      </c>
      <c r="B4" s="467"/>
      <c r="C4" s="447" t="b">
        <f>'اختيار المقررات'!E3</f>
        <v>0</v>
      </c>
      <c r="D4" s="447"/>
      <c r="E4" s="450" t="s">
        <v>57</v>
      </c>
      <c r="F4" s="450"/>
      <c r="G4" s="455" t="b">
        <f>'اختيار المقررات'!AB1</f>
        <v>0</v>
      </c>
      <c r="H4" s="455"/>
      <c r="I4" s="221" t="s">
        <v>7</v>
      </c>
      <c r="J4" s="447" t="b">
        <f>'اختيار المقررات'!AE1</f>
        <v>0</v>
      </c>
      <c r="K4" s="447"/>
      <c r="L4" s="447"/>
      <c r="M4" s="449">
        <f>'إدخال البيانات'!F4</f>
        <v>0</v>
      </c>
      <c r="N4" s="449"/>
      <c r="O4" s="450"/>
      <c r="P4" s="450" t="s">
        <v>497</v>
      </c>
      <c r="Q4" s="451"/>
      <c r="AO4" s="191" t="s">
        <v>64</v>
      </c>
    </row>
    <row r="5" spans="1:41" ht="15.75" customHeight="1" x14ac:dyDescent="0.2">
      <c r="A5" s="466" t="s">
        <v>11</v>
      </c>
      <c r="B5" s="467"/>
      <c r="C5" s="447" t="b">
        <f>'اختيار المقررات'!L3</f>
        <v>0</v>
      </c>
      <c r="D5" s="447"/>
      <c r="E5" s="467" t="s">
        <v>58</v>
      </c>
      <c r="F5" s="467"/>
      <c r="G5" s="481">
        <f>'اختيار المقررات'!Q3</f>
        <v>0</v>
      </c>
      <c r="H5" s="449"/>
      <c r="I5" s="221" t="s">
        <v>501</v>
      </c>
      <c r="J5" s="449">
        <f>'اختيار المقررات'!AB3</f>
        <v>0</v>
      </c>
      <c r="K5" s="449"/>
      <c r="L5" s="449"/>
      <c r="M5" s="467" t="s">
        <v>30</v>
      </c>
      <c r="N5" s="467"/>
      <c r="O5" s="447" t="b">
        <f>'اختيار المقررات'!W3</f>
        <v>0</v>
      </c>
      <c r="P5" s="447"/>
      <c r="Q5" s="448"/>
      <c r="AO5" s="190" t="s">
        <v>1630</v>
      </c>
    </row>
    <row r="6" spans="1:41" ht="15.75" customHeight="1" x14ac:dyDescent="0.2">
      <c r="A6" s="454" t="s">
        <v>263</v>
      </c>
      <c r="B6" s="450"/>
      <c r="C6" s="447">
        <f>'اختيار المقررات'!AE3</f>
        <v>0</v>
      </c>
      <c r="D6" s="447"/>
      <c r="E6" s="450" t="s">
        <v>31</v>
      </c>
      <c r="F6" s="450"/>
      <c r="G6" s="447" t="b">
        <f>'اختيار المقررات'!E4</f>
        <v>0</v>
      </c>
      <c r="H6" s="447"/>
      <c r="I6" s="222" t="s">
        <v>15</v>
      </c>
      <c r="J6" s="449" t="b">
        <f>'اختيار المقررات'!Q4</f>
        <v>0</v>
      </c>
      <c r="K6" s="449"/>
      <c r="L6" s="449"/>
      <c r="M6" s="450" t="s">
        <v>32</v>
      </c>
      <c r="N6" s="450"/>
      <c r="O6" s="447" t="b">
        <f>'اختيار المقررات'!L4</f>
        <v>0</v>
      </c>
      <c r="P6" s="447"/>
      <c r="Q6" s="448"/>
      <c r="AO6" s="190" t="s">
        <v>1631</v>
      </c>
    </row>
    <row r="7" spans="1:41" ht="15" customHeight="1" thickBot="1" x14ac:dyDescent="0.25">
      <c r="A7" s="452" t="s">
        <v>261</v>
      </c>
      <c r="B7" s="453"/>
      <c r="C7" s="456">
        <f>'اختيار المقررات'!W4</f>
        <v>0</v>
      </c>
      <c r="D7" s="457"/>
      <c r="E7" s="453" t="s">
        <v>262</v>
      </c>
      <c r="F7" s="453"/>
      <c r="G7" s="471">
        <f>'اختيار المقررات'!AB4</f>
        <v>0</v>
      </c>
      <c r="H7" s="472"/>
      <c r="I7" s="223" t="s">
        <v>264</v>
      </c>
      <c r="J7" s="457">
        <f>'اختيار المقررات'!AE4</f>
        <v>0</v>
      </c>
      <c r="K7" s="457"/>
      <c r="L7" s="457"/>
      <c r="M7" s="457"/>
      <c r="N7" s="457"/>
      <c r="O7" s="457"/>
      <c r="P7" s="457"/>
      <c r="Q7" s="473"/>
      <c r="AO7" s="190" t="s">
        <v>271</v>
      </c>
    </row>
    <row r="8" spans="1:41" ht="26.25" customHeight="1" x14ac:dyDescent="0.2">
      <c r="A8" s="482" t="s">
        <v>1902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AO8" s="190" t="s">
        <v>9</v>
      </c>
    </row>
    <row r="9" spans="1:41" ht="26.25" customHeight="1" x14ac:dyDescent="0.2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59"/>
      <c r="S9" s="59"/>
      <c r="T9" s="59"/>
      <c r="AO9" s="1" t="s">
        <v>16</v>
      </c>
    </row>
    <row r="10" spans="1:41" ht="16.5" customHeight="1" thickBo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9"/>
      <c r="S10" s="59"/>
      <c r="T10" s="59"/>
    </row>
    <row r="11" spans="1:41" ht="16.5" customHeight="1" x14ac:dyDescent="0.2">
      <c r="A11" s="61"/>
      <c r="B11" s="62" t="s">
        <v>33</v>
      </c>
      <c r="C11" s="485" t="s">
        <v>34</v>
      </c>
      <c r="D11" s="486"/>
      <c r="E11" s="486"/>
      <c r="F11" s="487"/>
      <c r="G11" s="63"/>
      <c r="H11" s="64"/>
      <c r="I11" s="61"/>
      <c r="J11" s="62" t="s">
        <v>33</v>
      </c>
      <c r="K11" s="485" t="s">
        <v>34</v>
      </c>
      <c r="L11" s="486"/>
      <c r="M11" s="486"/>
      <c r="N11" s="487"/>
      <c r="O11" s="63"/>
      <c r="P11" s="65"/>
      <c r="Q11" s="66"/>
      <c r="R11" s="67"/>
      <c r="S11" s="67"/>
      <c r="T11" s="68"/>
      <c r="U11" s="1" t="str">
        <f>IFERROR(SMALL('اختيار المقررات'!$AL$8:$AL$56,'اختيار المقررات'!AM8),"")</f>
        <v/>
      </c>
    </row>
    <row r="12" spans="1:41" ht="27" customHeight="1" x14ac:dyDescent="0.2">
      <c r="A12" s="69" t="str">
        <f>U11</f>
        <v/>
      </c>
      <c r="B12" s="70" t="str">
        <f>IFERROR(VLOOKUP(A12,'اختيار المقررات'!AU5:BP53,2,0),"")</f>
        <v/>
      </c>
      <c r="C12" s="480" t="str">
        <f>IFERROR(VLOOKUP(A12,'اختيار المقررات'!AU5:BP53,3,0),"")</f>
        <v/>
      </c>
      <c r="D12" s="480"/>
      <c r="E12" s="480"/>
      <c r="F12" s="480"/>
      <c r="G12" s="71" t="str">
        <f>IFERROR(VLOOKUP(A12,'اختيار المقررات'!AU5:BP53,4,0),"")</f>
        <v/>
      </c>
      <c r="H12" s="72" t="str">
        <f>IFERROR(VLOOKUP(A12,'اختيار المقررات'!AU5:BP53,5,0),"")</f>
        <v/>
      </c>
      <c r="I12" s="73" t="str">
        <f>U12</f>
        <v/>
      </c>
      <c r="J12" s="70" t="str">
        <f>IFERROR(VLOOKUP(I12,'اختيار المقررات'!AU5:BP53,2,0),"")</f>
        <v/>
      </c>
      <c r="K12" s="480" t="str">
        <f>IFERROR(VLOOKUP(I12,'اختيار المقررات'!AU5:BP53,3,0),"")</f>
        <v/>
      </c>
      <c r="L12" s="480"/>
      <c r="M12" s="480"/>
      <c r="N12" s="480"/>
      <c r="O12" s="71" t="str">
        <f>IFERROR(VLOOKUP(I12,'اختيار المقررات'!AU5:BP53,4,0),"")</f>
        <v/>
      </c>
      <c r="P12" s="72" t="str">
        <f>IFERROR(VLOOKUP(I12,'اختيار المقررات'!AU5:BP53,5,0),"")</f>
        <v/>
      </c>
      <c r="Q12" s="74"/>
      <c r="R12" s="75"/>
      <c r="S12" s="76"/>
      <c r="T12" s="75"/>
      <c r="U12" s="1" t="str">
        <f>IFERROR(SMALL('اختيار المقررات'!$AL$8:$AL$56,'اختيار المقررات'!AM9),"")</f>
        <v/>
      </c>
      <c r="X12" s="198" t="b">
        <f>IF(OR(H12="ج",H12="ر1",H12="ر2"),IF(G12=1,IF(OR($D$22=$AO$8,$D$22=$AO$9),0,IF($D$22=$AO$2,IF(H12="ج",4000,IF(H12="ر1",5200,IF(H12="ر2",6000,""))),IF(OR($D$22=$AO$3,$D$22=$AO$7),IF(H12="ج",2500,IF(H12="ر1",3250,IF(H12="ر2",3750,""))),IF($D$22=$AO$4,500,IF(OR($D$22=$AO$1,$D$22=$AO$5,$D$22=$AO$6),IF(H12="ج",4000,IF(H12="ر1",5500,IF(H12="ر2",6500,""))),IF(H12="ج",5000,IF(H12="ر1",6500,IF(H12="ر2",7500,""))))))))))</f>
        <v>0</v>
      </c>
    </row>
    <row r="13" spans="1:41" ht="27" customHeight="1" x14ac:dyDescent="0.2">
      <c r="A13" s="69" t="str">
        <f>U13</f>
        <v/>
      </c>
      <c r="B13" s="70" t="str">
        <f>IFERROR(VLOOKUP(A13,'اختيار المقررات'!AU6:BP54,2,0),"")</f>
        <v/>
      </c>
      <c r="C13" s="480" t="str">
        <f>IFERROR(VLOOKUP(A13,'اختيار المقررات'!AU6:BP54,3,0),"")</f>
        <v/>
      </c>
      <c r="D13" s="480"/>
      <c r="E13" s="480"/>
      <c r="F13" s="480"/>
      <c r="G13" s="71" t="str">
        <f>IFERROR(VLOOKUP(A13,'اختيار المقررات'!AU6:BP54,4,0),"")</f>
        <v/>
      </c>
      <c r="H13" s="72" t="str">
        <f>IFERROR(VLOOKUP(A13,'اختيار المقررات'!AU6:BP54,5,0),"")</f>
        <v/>
      </c>
      <c r="I13" s="73" t="str">
        <f>U14</f>
        <v/>
      </c>
      <c r="J13" s="70" t="str">
        <f>IFERROR(VLOOKUP(I13,'اختيار المقررات'!AU6:BP54,2,0),"")</f>
        <v/>
      </c>
      <c r="K13" s="480" t="str">
        <f>IFERROR(VLOOKUP(I13,'اختيار المقررات'!AU6:BP54,3,0),"")</f>
        <v/>
      </c>
      <c r="L13" s="480"/>
      <c r="M13" s="480"/>
      <c r="N13" s="480"/>
      <c r="O13" s="71" t="str">
        <f>IFERROR(VLOOKUP(I13,'اختيار المقررات'!AU6:BP54,4,0),"")</f>
        <v/>
      </c>
      <c r="P13" s="72" t="str">
        <f>IFERROR(VLOOKUP(I13,'اختيار المقررات'!AU6:BP54,5,0),"")</f>
        <v/>
      </c>
      <c r="Q13" s="74"/>
      <c r="R13" s="76"/>
      <c r="S13" s="76"/>
      <c r="T13" s="77"/>
      <c r="U13" s="1" t="str">
        <f>IFERROR(SMALL('اختيار المقررات'!$AL$8:$AL$56,'اختيار المقررات'!AM10),"")</f>
        <v/>
      </c>
      <c r="X13" s="198" t="b">
        <f>IF(OR(H13="ج",H13="ر1",H13="ر2"),IF(G13=1,IF(OR($D$22=$AO$8,$D$22=$AO$9),0,IF($D$22=$AO$2,IF(H13="ج",4000,IF(H13="ر1",5200,IF(H13="ر2",6000,""))),IF(OR($D$22=$AO$3,$D$22=$AO$7),IF(H13="ج",2500,IF(H13="ر1",3250,IF(H13="ر2",3750,""))),IF($D$22=$AO$4,500,IF(OR($D$22=$AO$1,$D$22=$AO$5,$D$22=$AO$6),IF(H13="ج",4000,IF(H13="ر1",5500,IF(H13="ر2",6500,""))),IF(H13="ج",5000,IF(H13="ر1",6500,IF(H13="ر2",7500,""))))))))))</f>
        <v>0</v>
      </c>
    </row>
    <row r="14" spans="1:41" ht="27" customHeight="1" x14ac:dyDescent="0.2">
      <c r="A14" s="69" t="str">
        <f>U15</f>
        <v/>
      </c>
      <c r="B14" s="70" t="str">
        <f>IFERROR(VLOOKUP(A14,'اختيار المقررات'!AU7:BP55,2,0),"")</f>
        <v/>
      </c>
      <c r="C14" s="480" t="str">
        <f>IFERROR(VLOOKUP(A14,'اختيار المقررات'!AU7:BP55,3,0),"")</f>
        <v/>
      </c>
      <c r="D14" s="480"/>
      <c r="E14" s="480"/>
      <c r="F14" s="480"/>
      <c r="G14" s="71" t="str">
        <f>IFERROR(VLOOKUP(A14,'اختيار المقررات'!AU7:BP55,4,0),"")</f>
        <v/>
      </c>
      <c r="H14" s="72" t="str">
        <f>IFERROR(VLOOKUP(A14,'اختيار المقررات'!AU7:BP55,5,0),"")</f>
        <v/>
      </c>
      <c r="I14" s="73" t="str">
        <f>U16</f>
        <v/>
      </c>
      <c r="J14" s="70" t="str">
        <f>IFERROR(VLOOKUP(I14,'اختيار المقررات'!AU7:BP55,2,0),"")</f>
        <v/>
      </c>
      <c r="K14" s="480" t="str">
        <f>IFERROR(VLOOKUP(I14,'اختيار المقررات'!AU7:BP55,3,0),"")</f>
        <v/>
      </c>
      <c r="L14" s="480"/>
      <c r="M14" s="480"/>
      <c r="N14" s="480"/>
      <c r="O14" s="71" t="str">
        <f>IFERROR(VLOOKUP(I14,'اختيار المقررات'!AU7:BP55,4,0),"")</f>
        <v/>
      </c>
      <c r="P14" s="72" t="str">
        <f>IFERROR(VLOOKUP(I14,'اختيار المقررات'!AU7:BP55,5,0),"")</f>
        <v/>
      </c>
      <c r="Q14" s="74"/>
      <c r="R14" s="76"/>
      <c r="S14" s="76"/>
      <c r="T14" s="77"/>
      <c r="U14" s="1" t="str">
        <f>IFERROR(SMALL('اختيار المقررات'!$AL$8:$AL$56,'اختيار المقررات'!AM11),"")</f>
        <v/>
      </c>
    </row>
    <row r="15" spans="1:41" ht="27" customHeight="1" x14ac:dyDescent="0.2">
      <c r="A15" s="69" t="str">
        <f>U17</f>
        <v/>
      </c>
      <c r="B15" s="70" t="str">
        <f>IFERROR(VLOOKUP(A15,'اختيار المقررات'!AU8:BP56,2,0),"")</f>
        <v/>
      </c>
      <c r="C15" s="480" t="str">
        <f>IFERROR(VLOOKUP(A15,'اختيار المقررات'!AU8:BP56,3,0),"")</f>
        <v/>
      </c>
      <c r="D15" s="480"/>
      <c r="E15" s="480"/>
      <c r="F15" s="480"/>
      <c r="G15" s="71" t="str">
        <f>IFERROR(VLOOKUP(A15,'اختيار المقررات'!AU8:BP56,4,0),"")</f>
        <v/>
      </c>
      <c r="H15" s="72" t="str">
        <f>IFERROR(VLOOKUP(A15,'اختيار المقررات'!AU8:BP56,5,0),"")</f>
        <v/>
      </c>
      <c r="I15" s="73" t="str">
        <f>U18</f>
        <v/>
      </c>
      <c r="J15" s="70" t="str">
        <f>IFERROR(VLOOKUP(I15,'اختيار المقررات'!AU8:BP56,2,0),"")</f>
        <v/>
      </c>
      <c r="K15" s="480" t="str">
        <f>IFERROR(VLOOKUP(I15,'اختيار المقررات'!AU8:BP56,3,0),"")</f>
        <v/>
      </c>
      <c r="L15" s="480"/>
      <c r="M15" s="480"/>
      <c r="N15" s="480"/>
      <c r="O15" s="71" t="str">
        <f>IFERROR(VLOOKUP(I15,'اختيار المقررات'!AU8:BP56,4,0),"")</f>
        <v/>
      </c>
      <c r="P15" s="72" t="str">
        <f>IFERROR(VLOOKUP(I15,'اختيار المقررات'!AU8:BP56,5,0),"")</f>
        <v/>
      </c>
      <c r="Q15" s="74"/>
      <c r="R15" s="76"/>
      <c r="S15" s="76"/>
      <c r="T15" s="77"/>
      <c r="U15" s="1" t="str">
        <f>IFERROR(SMALL('اختيار المقررات'!$AL$8:$AL$56,'اختيار المقررات'!AM12),"")</f>
        <v/>
      </c>
    </row>
    <row r="16" spans="1:41" ht="27" customHeight="1" x14ac:dyDescent="0.2">
      <c r="A16" s="69" t="str">
        <f>U19</f>
        <v/>
      </c>
      <c r="B16" s="70" t="str">
        <f>IFERROR(VLOOKUP(A16,'اختيار المقررات'!AU9:BP57,2,0),"")</f>
        <v/>
      </c>
      <c r="C16" s="480" t="str">
        <f>IFERROR(VLOOKUP(A16,'اختيار المقررات'!AU9:BP57,3,0),"")</f>
        <v/>
      </c>
      <c r="D16" s="480"/>
      <c r="E16" s="480"/>
      <c r="F16" s="480"/>
      <c r="G16" s="71" t="str">
        <f>IFERROR(VLOOKUP(A16,'اختيار المقررات'!AU9:BP57,4,0),"")</f>
        <v/>
      </c>
      <c r="H16" s="72" t="str">
        <f>IFERROR(VLOOKUP(A16,'اختيار المقررات'!AU9:BP57,5,0),"")</f>
        <v/>
      </c>
      <c r="I16" s="73" t="str">
        <f>U20</f>
        <v/>
      </c>
      <c r="J16" s="70" t="str">
        <f>IFERROR(VLOOKUP(I16,'اختيار المقررات'!AU9:BP57,2,0),"")</f>
        <v/>
      </c>
      <c r="K16" s="480" t="str">
        <f>IFERROR(VLOOKUP(I16,'اختيار المقررات'!AU9:BP57,3,0),"")</f>
        <v/>
      </c>
      <c r="L16" s="480"/>
      <c r="M16" s="480"/>
      <c r="N16" s="480"/>
      <c r="O16" s="71" t="str">
        <f>IFERROR(VLOOKUP(I16,'اختيار المقررات'!AU9:BP57,4,0),"")</f>
        <v/>
      </c>
      <c r="P16" s="72" t="str">
        <f>IFERROR(VLOOKUP(I16,'اختيار المقررات'!AU9:BP57,5,0),"")</f>
        <v/>
      </c>
      <c r="Q16" s="74"/>
      <c r="R16" s="76"/>
      <c r="S16" s="76"/>
      <c r="T16" s="77"/>
      <c r="U16" s="1" t="str">
        <f>IFERROR(SMALL('اختيار المقررات'!$AL$8:$AL$56,'اختيار المقررات'!AM13),"")</f>
        <v/>
      </c>
    </row>
    <row r="17" spans="1:21" ht="27" customHeight="1" x14ac:dyDescent="0.2">
      <c r="A17" s="69" t="str">
        <f>U21</f>
        <v/>
      </c>
      <c r="B17" s="70" t="str">
        <f>IFERROR(VLOOKUP(A17,'اختيار المقررات'!AU10:BP58,2,0),"")</f>
        <v/>
      </c>
      <c r="C17" s="480" t="str">
        <f>IFERROR(VLOOKUP(A17,'اختيار المقررات'!AU10:BP58,3,0),"")</f>
        <v/>
      </c>
      <c r="D17" s="480"/>
      <c r="E17" s="480"/>
      <c r="F17" s="480"/>
      <c r="G17" s="71" t="str">
        <f>IFERROR(VLOOKUP(A17,'اختيار المقررات'!AU10:BP58,4,0),"")</f>
        <v/>
      </c>
      <c r="H17" s="72" t="str">
        <f>IFERROR(VLOOKUP(A17,'اختيار المقررات'!AU10:BP58,5,0),"")</f>
        <v/>
      </c>
      <c r="I17" s="73" t="str">
        <f>U22</f>
        <v/>
      </c>
      <c r="J17" s="70" t="str">
        <f>IFERROR(VLOOKUP(I17,'اختيار المقررات'!AU10:BP58,2,0),"")</f>
        <v/>
      </c>
      <c r="K17" s="480" t="str">
        <f>IFERROR(VLOOKUP(I17,'اختيار المقررات'!AU10:BP58,3,0),"")</f>
        <v/>
      </c>
      <c r="L17" s="480"/>
      <c r="M17" s="480"/>
      <c r="N17" s="480"/>
      <c r="O17" s="71" t="str">
        <f>IFERROR(VLOOKUP(I17,'اختيار المقررات'!AU10:BP58,4,0),"")</f>
        <v/>
      </c>
      <c r="P17" s="72" t="str">
        <f>IFERROR(VLOOKUP(I17,'اختيار المقررات'!AU10:BP58,5,0),"")</f>
        <v/>
      </c>
      <c r="Q17" s="74"/>
      <c r="R17" s="76"/>
      <c r="S17" s="76"/>
      <c r="T17" s="77"/>
      <c r="U17" s="1" t="str">
        <f>IFERROR(SMALL('اختيار المقررات'!$AL$8:$AL$56,'اختيار المقررات'!AM14),"")</f>
        <v/>
      </c>
    </row>
    <row r="18" spans="1:21" s="78" customFormat="1" ht="27" customHeight="1" x14ac:dyDescent="0.2">
      <c r="A18" s="69" t="str">
        <f>U23</f>
        <v/>
      </c>
      <c r="B18" s="70" t="str">
        <f>IFERROR(VLOOKUP(A18,'اختيار المقررات'!AU11:BP59,2,0),"")</f>
        <v/>
      </c>
      <c r="C18" s="480" t="str">
        <f>IFERROR(VLOOKUP(A18,'اختيار المقررات'!AU11:BP59,3,0),"")</f>
        <v/>
      </c>
      <c r="D18" s="480"/>
      <c r="E18" s="480"/>
      <c r="F18" s="480"/>
      <c r="G18" s="71" t="str">
        <f>IFERROR(VLOOKUP(A18,'اختيار المقررات'!AU11:BP59,4,0),"")</f>
        <v/>
      </c>
      <c r="H18" s="72" t="str">
        <f>IFERROR(VLOOKUP(A18,'اختيار المقررات'!AU11:BP59,5,0),"")</f>
        <v/>
      </c>
      <c r="I18" s="73" t="str">
        <f>U24</f>
        <v/>
      </c>
      <c r="J18" s="70" t="str">
        <f>IFERROR(VLOOKUP(I18,'اختيار المقررات'!AU11:BP59,2,0),"")</f>
        <v/>
      </c>
      <c r="K18" s="480" t="str">
        <f>IFERROR(VLOOKUP(I18,'اختيار المقررات'!AU11:BP59,3,0),"")</f>
        <v/>
      </c>
      <c r="L18" s="480"/>
      <c r="M18" s="480"/>
      <c r="N18" s="480"/>
      <c r="O18" s="71" t="str">
        <f>IFERROR(VLOOKUP(I18,'اختيار المقررات'!AU11:BP59,4,0),"")</f>
        <v/>
      </c>
      <c r="P18" s="72" t="str">
        <f>IFERROR(VLOOKUP(I18,'اختيار المقررات'!AU11:BP59,5,0),"")</f>
        <v/>
      </c>
      <c r="Q18" s="74"/>
      <c r="R18" s="76"/>
      <c r="S18" s="76"/>
      <c r="T18" s="77"/>
      <c r="U18" s="1" t="str">
        <f>IFERROR(SMALL('اختيار المقررات'!$AL$8:$AL$56,'اختيار المقررات'!AM15),"")</f>
        <v/>
      </c>
    </row>
    <row r="19" spans="1:21" s="78" customFormat="1" ht="16.5" customHeight="1" x14ac:dyDescent="0.2">
      <c r="A19" s="69"/>
      <c r="B19" s="70"/>
      <c r="C19" s="480"/>
      <c r="D19" s="480"/>
      <c r="E19" s="480"/>
      <c r="F19" s="480"/>
      <c r="G19" s="71"/>
      <c r="H19" s="72"/>
      <c r="I19" s="73"/>
      <c r="J19" s="70"/>
      <c r="K19" s="480"/>
      <c r="L19" s="480"/>
      <c r="M19" s="480"/>
      <c r="N19" s="480"/>
      <c r="O19" s="71"/>
      <c r="P19" s="72"/>
      <c r="Q19" s="74"/>
      <c r="R19" s="79"/>
      <c r="S19" s="79"/>
      <c r="T19" s="48"/>
      <c r="U19" s="1" t="str">
        <f>IFERROR(SMALL('اختيار المقررات'!$AL$8:$AL$56,'اختيار المقررات'!AM16),"")</f>
        <v/>
      </c>
    </row>
    <row r="20" spans="1:21" s="78" customFormat="1" ht="16.5" customHeight="1" x14ac:dyDescent="0.2">
      <c r="A20" s="69"/>
      <c r="B20" s="74"/>
      <c r="C20" s="74"/>
      <c r="D20" s="74"/>
      <c r="E20" s="74"/>
      <c r="F20" s="74"/>
      <c r="G20" s="48"/>
      <c r="H20" s="48"/>
      <c r="I20" s="73"/>
      <c r="J20" s="74"/>
      <c r="K20" s="74"/>
      <c r="L20" s="74"/>
      <c r="M20" s="74"/>
      <c r="N20" s="74"/>
      <c r="O20" s="48"/>
      <c r="P20" s="48"/>
      <c r="Q20" s="74"/>
      <c r="R20" s="79"/>
      <c r="S20" s="79"/>
      <c r="T20" s="48"/>
      <c r="U20" s="1" t="str">
        <f>IFERROR(SMALL('اختيار المقررات'!$AL$8:$AL$56,'اختيار المقررات'!AM17),"")</f>
        <v/>
      </c>
    </row>
    <row r="21" spans="1:21" ht="16.5" customHeight="1" x14ac:dyDescent="0.2">
      <c r="A21" s="488" t="s">
        <v>273</v>
      </c>
      <c r="B21" s="489"/>
      <c r="C21" s="489"/>
      <c r="D21" s="489"/>
      <c r="E21" s="232">
        <f>'اختيار المقررات'!AD25</f>
        <v>0</v>
      </c>
      <c r="F21" s="489" t="s">
        <v>274</v>
      </c>
      <c r="G21" s="489"/>
      <c r="H21" s="489"/>
      <c r="I21" s="489"/>
      <c r="J21" s="478">
        <f>'اختيار المقررات'!AD26</f>
        <v>0</v>
      </c>
      <c r="K21" s="478"/>
      <c r="L21" s="489" t="s">
        <v>275</v>
      </c>
      <c r="M21" s="489"/>
      <c r="N21" s="489"/>
      <c r="O21" s="489"/>
      <c r="P21" s="478">
        <f>'اختيار المقررات'!AD27</f>
        <v>0</v>
      </c>
      <c r="Q21" s="479"/>
      <c r="R21" s="80"/>
      <c r="U21" s="1" t="str">
        <f>IFERROR(SMALL('اختيار المقررات'!$AL$8:$AL$56,'اختيار المقررات'!AM18),"")</f>
        <v/>
      </c>
    </row>
    <row r="22" spans="1:21" ht="16.5" thickBot="1" x14ac:dyDescent="0.25">
      <c r="A22" s="491" t="s">
        <v>268</v>
      </c>
      <c r="B22" s="492"/>
      <c r="C22" s="492"/>
      <c r="D22" s="493">
        <f>'اختيار المقررات'!L5</f>
        <v>0</v>
      </c>
      <c r="E22" s="493"/>
      <c r="F22" s="493"/>
      <c r="G22" s="493"/>
      <c r="H22" s="494"/>
      <c r="I22" s="237" t="s">
        <v>67</v>
      </c>
      <c r="J22" s="495" t="e">
        <f>'اختيار المقررات'!AB5</f>
        <v>#N/A</v>
      </c>
      <c r="K22" s="495"/>
      <c r="L22" s="238" t="s">
        <v>0</v>
      </c>
      <c r="M22" s="490" t="e">
        <f>'اختيار المقررات'!AE5</f>
        <v>#N/A</v>
      </c>
      <c r="N22" s="490"/>
      <c r="U22" s="1" t="str">
        <f>IFERROR(SMALL('اختيار المقررات'!$AL$8:$AL$56,'اختيار المقررات'!AM19),"")</f>
        <v/>
      </c>
    </row>
    <row r="23" spans="1:21" ht="15.75" customHeight="1" x14ac:dyDescent="0.25">
      <c r="A23" s="496" t="s">
        <v>272</v>
      </c>
      <c r="B23" s="497"/>
      <c r="C23" s="497"/>
      <c r="D23" s="498">
        <f>'اختيار المقررات'!N25</f>
        <v>0</v>
      </c>
      <c r="E23" s="498"/>
      <c r="F23" s="499"/>
      <c r="G23" s="507" t="s">
        <v>1826</v>
      </c>
      <c r="H23" s="497"/>
      <c r="I23" s="497"/>
      <c r="J23" s="508">
        <f>'اختيار المقررات'!V25</f>
        <v>0</v>
      </c>
      <c r="K23" s="508"/>
      <c r="L23" s="509"/>
      <c r="M23" s="522" t="s">
        <v>1632</v>
      </c>
      <c r="N23" s="526" t="s">
        <v>1633</v>
      </c>
      <c r="O23" s="526"/>
      <c r="P23" s="526" t="s">
        <v>1827</v>
      </c>
      <c r="Q23" s="526"/>
      <c r="U23" s="1" t="str">
        <f>IFERROR(SMALL('اختيار المقررات'!$AL$8:$AL$56,'اختيار المقررات'!AM20),"")</f>
        <v/>
      </c>
    </row>
    <row r="24" spans="1:21" ht="15.75" x14ac:dyDescent="0.2">
      <c r="A24" s="529" t="s">
        <v>1634</v>
      </c>
      <c r="B24" s="530"/>
      <c r="C24" s="530"/>
      <c r="D24" s="531">
        <f>'اختيار المقررات'!N27</f>
        <v>0</v>
      </c>
      <c r="E24" s="531"/>
      <c r="F24" s="532"/>
      <c r="G24" s="527" t="s">
        <v>1828</v>
      </c>
      <c r="H24" s="528"/>
      <c r="I24" s="528"/>
      <c r="J24" s="476">
        <f>'اختيار المقررات'!V26</f>
        <v>0</v>
      </c>
      <c r="K24" s="476"/>
      <c r="L24" s="477"/>
      <c r="M24" s="523"/>
      <c r="N24" s="524"/>
      <c r="O24" s="524"/>
      <c r="P24" s="524"/>
      <c r="Q24" s="524"/>
      <c r="U24" s="1" t="str">
        <f>IFERROR(SMALL('اختيار المقررات'!$AL$8:$AL$56,'اختيار المقررات'!AM21),"")</f>
        <v/>
      </c>
    </row>
    <row r="25" spans="1:21" ht="15.75" x14ac:dyDescent="0.2">
      <c r="A25" s="529" t="s">
        <v>28</v>
      </c>
      <c r="B25" s="530"/>
      <c r="C25" s="530"/>
      <c r="D25" s="531" t="e">
        <f>'اختيار المقررات'!N26</f>
        <v>#N/A</v>
      </c>
      <c r="E25" s="531"/>
      <c r="F25" s="532"/>
      <c r="G25" s="474" t="s">
        <v>1829</v>
      </c>
      <c r="H25" s="475"/>
      <c r="I25" s="475"/>
      <c r="J25" s="476">
        <f>'اختيار المقررات'!V27</f>
        <v>0</v>
      </c>
      <c r="K25" s="476"/>
      <c r="L25" s="477"/>
      <c r="M25" s="523"/>
      <c r="N25" s="524"/>
      <c r="O25" s="524"/>
      <c r="P25" s="524"/>
      <c r="Q25" s="524"/>
    </row>
    <row r="26" spans="1:21" ht="15.75" x14ac:dyDescent="0.2">
      <c r="A26" s="529" t="s">
        <v>1628</v>
      </c>
      <c r="B26" s="530"/>
      <c r="C26" s="530"/>
      <c r="D26" s="531">
        <f>'اختيار المقررات'!N28</f>
        <v>0</v>
      </c>
      <c r="E26" s="531"/>
      <c r="F26" s="532"/>
      <c r="G26" s="533" t="s">
        <v>23</v>
      </c>
      <c r="H26" s="530"/>
      <c r="I26" s="530"/>
      <c r="J26" s="534" t="str">
        <f>'اختيار المقررات'!V28</f>
        <v>لا</v>
      </c>
      <c r="K26" s="534"/>
      <c r="L26" s="535"/>
      <c r="M26" s="523"/>
      <c r="N26" s="524"/>
      <c r="O26" s="524"/>
      <c r="P26" s="524"/>
      <c r="Q26" s="524"/>
    </row>
    <row r="27" spans="1:21" ht="16.5" thickBot="1" x14ac:dyDescent="0.25">
      <c r="A27" s="510" t="s">
        <v>26</v>
      </c>
      <c r="B27" s="511"/>
      <c r="C27" s="511"/>
      <c r="D27" s="512" t="e">
        <f>'اختيار المقررات'!N29</f>
        <v>#N/A</v>
      </c>
      <c r="E27" s="512"/>
      <c r="F27" s="512"/>
      <c r="G27" s="512"/>
      <c r="H27" s="512"/>
      <c r="I27" s="512"/>
      <c r="J27" s="512"/>
      <c r="K27" s="512"/>
      <c r="L27" s="513"/>
      <c r="M27" s="523"/>
      <c r="N27" s="524"/>
      <c r="O27" s="524"/>
      <c r="P27" s="524"/>
      <c r="Q27" s="524"/>
    </row>
    <row r="28" spans="1:21" x14ac:dyDescent="0.2">
      <c r="A28" s="514">
        <f>'[1]اختيار المقررات'!B25</f>
        <v>0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6"/>
      <c r="M28" s="524"/>
      <c r="N28" s="524"/>
      <c r="O28" s="524"/>
      <c r="P28" s="524"/>
      <c r="Q28" s="524"/>
      <c r="U28" s="1" t="str">
        <f>IFERROR(SMALL('اختيار المقررات'!$U$10:$U$30,'اختيار المقررات'!V39),"")</f>
        <v/>
      </c>
    </row>
    <row r="29" spans="1:21" x14ac:dyDescent="0.2">
      <c r="A29" s="500" t="str">
        <f>'[1]اختيار المقررات'!B26</f>
        <v/>
      </c>
      <c r="B29" s="501"/>
      <c r="C29" s="501"/>
      <c r="D29" s="501"/>
      <c r="E29" s="501"/>
      <c r="F29" s="501" t="str">
        <f>'[1]اختيار المقررات'!B27</f>
        <v/>
      </c>
      <c r="G29" s="501"/>
      <c r="H29" s="501"/>
      <c r="I29" s="501"/>
      <c r="J29" s="501"/>
      <c r="K29" s="501"/>
      <c r="L29" s="517"/>
      <c r="M29" s="524"/>
      <c r="N29" s="524"/>
      <c r="O29" s="524"/>
      <c r="P29" s="524"/>
      <c r="Q29" s="524"/>
      <c r="U29" s="1" t="str">
        <f>IFERROR(SMALL('اختيار المقررات'!$U$10:$U$30,'اختيار المقررات'!V41),"")</f>
        <v/>
      </c>
    </row>
    <row r="30" spans="1:21" ht="16.5" customHeight="1" x14ac:dyDescent="0.2">
      <c r="A30" s="518" t="str">
        <f>'[1]اختيار المقررات'!B28</f>
        <v/>
      </c>
      <c r="B30" s="519"/>
      <c r="C30" s="519"/>
      <c r="D30" s="519"/>
      <c r="E30" s="519"/>
      <c r="F30" s="519" t="str">
        <f>'[1]اختيار المقررات'!B29</f>
        <v/>
      </c>
      <c r="G30" s="519"/>
      <c r="H30" s="519"/>
      <c r="I30" s="519"/>
      <c r="J30" s="519"/>
      <c r="K30" s="519"/>
      <c r="L30" s="520"/>
      <c r="M30" s="525"/>
      <c r="N30" s="525"/>
      <c r="O30" s="525"/>
      <c r="P30" s="525"/>
      <c r="Q30" s="525"/>
      <c r="U30" s="1" t="str">
        <f>IFERROR(SMALL('اختيار المقررات'!$U$10:$U$30,'اختيار المقررات'!V42),"")</f>
        <v/>
      </c>
    </row>
    <row r="31" spans="1:21" ht="15" customHeight="1" x14ac:dyDescent="0.2">
      <c r="A31" s="502" t="s">
        <v>1635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4"/>
      <c r="U31" s="1" t="str">
        <f>IFERROR(SMALL('اختيار المقررات'!$U$10:$U$30,'اختيار المقررات'!V30),"")</f>
        <v/>
      </c>
    </row>
    <row r="32" spans="1:21" ht="16.5" customHeight="1" x14ac:dyDescent="0.2">
      <c r="A32" s="546" t="s">
        <v>1830</v>
      </c>
      <c r="B32" s="547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8"/>
    </row>
    <row r="33" spans="1:17" ht="16.5" customHeight="1" x14ac:dyDescent="0.2">
      <c r="A33" s="521" t="s">
        <v>1831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</row>
    <row r="34" spans="1:17" ht="24" customHeight="1" x14ac:dyDescent="0.2">
      <c r="A34" s="505" t="s">
        <v>36</v>
      </c>
      <c r="B34" s="505"/>
      <c r="C34" s="505"/>
      <c r="D34" s="505"/>
      <c r="E34" s="540" t="e">
        <f>'اختيار المقررات'!V29</f>
        <v>#N/A</v>
      </c>
      <c r="F34" s="540"/>
      <c r="G34" s="505" t="str">
        <f>IF(C4="أنثى","ليرة سورية فقط لا غير من الطالبة","ليرة سورية فقط لا غير من الطالب")</f>
        <v>ليرة سورية فقط لا غير من الطالب</v>
      </c>
      <c r="H34" s="505"/>
      <c r="I34" s="505"/>
      <c r="J34" s="505"/>
      <c r="K34" s="505"/>
      <c r="L34" s="506" t="e">
        <f>G2</f>
        <v>#N/A</v>
      </c>
      <c r="M34" s="506"/>
      <c r="N34" s="506"/>
      <c r="O34" s="506"/>
      <c r="P34" s="506"/>
      <c r="Q34" s="506"/>
    </row>
    <row r="35" spans="1:17" ht="24" customHeight="1" x14ac:dyDescent="0.2">
      <c r="A35" s="505" t="str">
        <f>IF(C4="أنثى","رقمها الامتحاني","رقمه الامتحاني")</f>
        <v>رقمه الامتحاني</v>
      </c>
      <c r="B35" s="505"/>
      <c r="C35" s="505"/>
      <c r="D35" s="540">
        <f>C2</f>
        <v>0</v>
      </c>
      <c r="E35" s="540"/>
      <c r="F35" s="539" t="s">
        <v>37</v>
      </c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</row>
    <row r="36" spans="1:17" ht="16.5" customHeight="1" x14ac:dyDescent="0.2">
      <c r="A36" s="192"/>
      <c r="B36" s="193"/>
      <c r="C36" s="544"/>
      <c r="D36" s="544"/>
      <c r="E36" s="544"/>
      <c r="F36" s="544"/>
      <c r="G36" s="544"/>
      <c r="H36" s="194"/>
      <c r="I36" s="194"/>
      <c r="J36" s="192"/>
      <c r="K36" s="193"/>
      <c r="L36" s="544"/>
      <c r="M36" s="544"/>
      <c r="N36" s="544"/>
      <c r="O36" s="544"/>
      <c r="P36" s="194"/>
      <c r="Q36" s="194"/>
    </row>
    <row r="37" spans="1:17" ht="7.5" customHeight="1" x14ac:dyDescent="0.2">
      <c r="A37" s="195"/>
      <c r="B37" s="196"/>
      <c r="C37" s="545"/>
      <c r="D37" s="545"/>
      <c r="E37" s="545"/>
      <c r="F37" s="545"/>
      <c r="G37" s="545"/>
      <c r="H37" s="197"/>
      <c r="I37" s="197"/>
      <c r="J37" s="195"/>
      <c r="K37" s="196"/>
      <c r="L37" s="545"/>
      <c r="M37" s="545"/>
      <c r="N37" s="545"/>
      <c r="O37" s="545"/>
      <c r="P37" s="197"/>
      <c r="Q37" s="197"/>
    </row>
    <row r="38" spans="1:17" ht="20.25" customHeight="1" x14ac:dyDescent="0.3">
      <c r="A38" s="543" t="s">
        <v>29</v>
      </c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</row>
    <row r="39" spans="1:17" ht="15.75" customHeight="1" x14ac:dyDescent="0.2">
      <c r="A39" s="538" t="s">
        <v>35</v>
      </c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</row>
    <row r="40" spans="1:17" ht="22.5" customHeight="1" x14ac:dyDescent="0.2">
      <c r="A40" s="539" t="s">
        <v>36</v>
      </c>
      <c r="B40" s="539"/>
      <c r="C40" s="539"/>
      <c r="D40" s="539"/>
      <c r="E40" s="540" t="e">
        <f>'اختيار المقررات'!AC29</f>
        <v>#N/A</v>
      </c>
      <c r="F40" s="540"/>
      <c r="G40" s="539" t="str">
        <f>G34</f>
        <v>ليرة سورية فقط لا غير من الطالب</v>
      </c>
      <c r="H40" s="539"/>
      <c r="I40" s="539"/>
      <c r="J40" s="539"/>
      <c r="K40" s="539"/>
      <c r="L40" s="541" t="e">
        <f>L34</f>
        <v>#N/A</v>
      </c>
      <c r="M40" s="541"/>
      <c r="N40" s="541"/>
      <c r="O40" s="541"/>
      <c r="P40" s="541"/>
      <c r="Q40" s="541"/>
    </row>
    <row r="41" spans="1:17" ht="22.5" customHeight="1" x14ac:dyDescent="0.25">
      <c r="A41" s="536" t="str">
        <f>A35</f>
        <v>رقمه الامتحاني</v>
      </c>
      <c r="B41" s="536"/>
      <c r="C41" s="536"/>
      <c r="D41" s="537">
        <f>D35</f>
        <v>0</v>
      </c>
      <c r="E41" s="537"/>
      <c r="F41" s="542" t="s">
        <v>37</v>
      </c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</row>
    <row r="42" spans="1:17" ht="26.25" customHeight="1" x14ac:dyDescent="0.2"/>
  </sheetData>
  <sheetProtection password="9AE9" sheet="1" objects="1" scenarios="1" selectLockedCells="1" selectUnlockedCells="1"/>
  <mergeCells count="120">
    <mergeCell ref="G26:I26"/>
    <mergeCell ref="J26:L26"/>
    <mergeCell ref="A41:C41"/>
    <mergeCell ref="D41:E41"/>
    <mergeCell ref="A39:Q39"/>
    <mergeCell ref="A40:D40"/>
    <mergeCell ref="E40:F40"/>
    <mergeCell ref="G40:K40"/>
    <mergeCell ref="L40:Q40"/>
    <mergeCell ref="F41:Q41"/>
    <mergeCell ref="A26:C26"/>
    <mergeCell ref="D26:F26"/>
    <mergeCell ref="A38:Q38"/>
    <mergeCell ref="A35:C35"/>
    <mergeCell ref="D35:E35"/>
    <mergeCell ref="F35:Q35"/>
    <mergeCell ref="C36:G36"/>
    <mergeCell ref="L36:O36"/>
    <mergeCell ref="C37:G37"/>
    <mergeCell ref="L37:O37"/>
    <mergeCell ref="A32:Q32"/>
    <mergeCell ref="A34:D34"/>
    <mergeCell ref="E34:F34"/>
    <mergeCell ref="A23:C23"/>
    <mergeCell ref="D23:F23"/>
    <mergeCell ref="A29:E29"/>
    <mergeCell ref="A31:Q31"/>
    <mergeCell ref="G34:K34"/>
    <mergeCell ref="L34:Q34"/>
    <mergeCell ref="G23:I23"/>
    <mergeCell ref="J23:L23"/>
    <mergeCell ref="A27:C27"/>
    <mergeCell ref="D27:L27"/>
    <mergeCell ref="A28:L28"/>
    <mergeCell ref="F29:L29"/>
    <mergeCell ref="A30:E30"/>
    <mergeCell ref="F30:L30"/>
    <mergeCell ref="A33:Q33"/>
    <mergeCell ref="M23:M30"/>
    <mergeCell ref="N23:O30"/>
    <mergeCell ref="P23:Q30"/>
    <mergeCell ref="G24:I24"/>
    <mergeCell ref="J24:L24"/>
    <mergeCell ref="A24:C24"/>
    <mergeCell ref="D24:F24"/>
    <mergeCell ref="A25:C25"/>
    <mergeCell ref="D25:F25"/>
    <mergeCell ref="C18:F18"/>
    <mergeCell ref="K18:N18"/>
    <mergeCell ref="C19:F19"/>
    <mergeCell ref="K19:N19"/>
    <mergeCell ref="A21:D21"/>
    <mergeCell ref="M22:N22"/>
    <mergeCell ref="F21:I21"/>
    <mergeCell ref="J21:K21"/>
    <mergeCell ref="L21:O21"/>
    <mergeCell ref="A22:C22"/>
    <mergeCell ref="D22:H22"/>
    <mergeCell ref="J22:K22"/>
    <mergeCell ref="G25:I25"/>
    <mergeCell ref="J25:L25"/>
    <mergeCell ref="P21:Q21"/>
    <mergeCell ref="C14:F14"/>
    <mergeCell ref="K14:N14"/>
    <mergeCell ref="M5:N5"/>
    <mergeCell ref="M6:N6"/>
    <mergeCell ref="C15:F15"/>
    <mergeCell ref="K15:N15"/>
    <mergeCell ref="C16:F16"/>
    <mergeCell ref="K16:N16"/>
    <mergeCell ref="C17:F17"/>
    <mergeCell ref="K17:N17"/>
    <mergeCell ref="C12:F12"/>
    <mergeCell ref="K12:N12"/>
    <mergeCell ref="E5:F5"/>
    <mergeCell ref="G5:H5"/>
    <mergeCell ref="J5:L5"/>
    <mergeCell ref="C13:F13"/>
    <mergeCell ref="K13:N13"/>
    <mergeCell ref="A8:Q9"/>
    <mergeCell ref="C11:F11"/>
    <mergeCell ref="K11:N11"/>
    <mergeCell ref="A5:B5"/>
    <mergeCell ref="O1:P1"/>
    <mergeCell ref="A1:D1"/>
    <mergeCell ref="A2:B2"/>
    <mergeCell ref="C2:D2"/>
    <mergeCell ref="E2:F2"/>
    <mergeCell ref="G2:I2"/>
    <mergeCell ref="L2:M2"/>
    <mergeCell ref="O2:Q2"/>
    <mergeCell ref="E3:F3"/>
    <mergeCell ref="G3:H3"/>
    <mergeCell ref="A3:B3"/>
    <mergeCell ref="C3:D3"/>
    <mergeCell ref="M3:O3"/>
    <mergeCell ref="J2:K2"/>
    <mergeCell ref="P3:Q3"/>
    <mergeCell ref="I3:J3"/>
    <mergeCell ref="K3:L3"/>
    <mergeCell ref="O6:Q6"/>
    <mergeCell ref="M4:N4"/>
    <mergeCell ref="O4:Q4"/>
    <mergeCell ref="A7:B7"/>
    <mergeCell ref="A6:B6"/>
    <mergeCell ref="C6:D6"/>
    <mergeCell ref="E6:F6"/>
    <mergeCell ref="G6:H6"/>
    <mergeCell ref="J6:L6"/>
    <mergeCell ref="C4:D4"/>
    <mergeCell ref="E4:F4"/>
    <mergeCell ref="G4:H4"/>
    <mergeCell ref="J4:L4"/>
    <mergeCell ref="C5:D5"/>
    <mergeCell ref="O5:Q5"/>
    <mergeCell ref="C7:D7"/>
    <mergeCell ref="E7:F7"/>
    <mergeCell ref="G7:H7"/>
    <mergeCell ref="J7:Q7"/>
    <mergeCell ref="A4:B4"/>
  </mergeCells>
  <conditionalFormatting sqref="B11:P19">
    <cfRule type="expression" dxfId="18" priority="22">
      <formula>$B$12=""</formula>
    </cfRule>
  </conditionalFormatting>
  <conditionalFormatting sqref="B13:H19">
    <cfRule type="expression" dxfId="17" priority="21">
      <formula>$B$13=""</formula>
    </cfRule>
  </conditionalFormatting>
  <conditionalFormatting sqref="B14:H19">
    <cfRule type="expression" dxfId="16" priority="20">
      <formula>$B$14=""</formula>
    </cfRule>
  </conditionalFormatting>
  <conditionalFormatting sqref="B15:H19">
    <cfRule type="expression" dxfId="15" priority="19">
      <formula>$B$15=""</formula>
    </cfRule>
  </conditionalFormatting>
  <conditionalFormatting sqref="B16:H19">
    <cfRule type="expression" dxfId="14" priority="18">
      <formula>$B$16=""</formula>
    </cfRule>
  </conditionalFormatting>
  <conditionalFormatting sqref="B17:H19">
    <cfRule type="expression" dxfId="13" priority="17">
      <formula>$B$17=""</formula>
    </cfRule>
  </conditionalFormatting>
  <conditionalFormatting sqref="B18:H19">
    <cfRule type="expression" dxfId="12" priority="16">
      <formula>$B$18=""</formula>
    </cfRule>
  </conditionalFormatting>
  <conditionalFormatting sqref="B19:H19">
    <cfRule type="expression" dxfId="11" priority="15">
      <formula>$B$19=""</formula>
    </cfRule>
  </conditionalFormatting>
  <conditionalFormatting sqref="J11:P19">
    <cfRule type="expression" dxfId="10" priority="14">
      <formula>$J$12=""</formula>
    </cfRule>
  </conditionalFormatting>
  <conditionalFormatting sqref="J13:P19">
    <cfRule type="expression" dxfId="9" priority="13">
      <formula>$J$13=""</formula>
    </cfRule>
  </conditionalFormatting>
  <conditionalFormatting sqref="J14:P19">
    <cfRule type="expression" dxfId="8" priority="12">
      <formula>$J$14=""</formula>
    </cfRule>
  </conditionalFormatting>
  <conditionalFormatting sqref="J15:P19">
    <cfRule type="expression" dxfId="7" priority="11">
      <formula>$J$15=""</formula>
    </cfRule>
  </conditionalFormatting>
  <conditionalFormatting sqref="J16:P19">
    <cfRule type="expression" dxfId="6" priority="10">
      <formula>$J$16=""</formula>
    </cfRule>
  </conditionalFormatting>
  <conditionalFormatting sqref="J17:P19">
    <cfRule type="expression" dxfId="5" priority="9">
      <formula>$J$17=""</formula>
    </cfRule>
  </conditionalFormatting>
  <conditionalFormatting sqref="J18:P19">
    <cfRule type="expression" dxfId="4" priority="8">
      <formula>$J$18=""</formula>
    </cfRule>
  </conditionalFormatting>
  <conditionalFormatting sqref="J19:P19">
    <cfRule type="expression" dxfId="3" priority="7">
      <formula>$J$19=""</formula>
    </cfRule>
  </conditionalFormatting>
  <conditionalFormatting sqref="A36:Q36">
    <cfRule type="expression" dxfId="2" priority="3">
      <formula>$J$25="لا"</formula>
    </cfRule>
  </conditionalFormatting>
  <conditionalFormatting sqref="A37:Q37">
    <cfRule type="expression" dxfId="1" priority="2">
      <formula>$I$26="لا"</formula>
    </cfRule>
  </conditionalFormatting>
  <conditionalFormatting sqref="A38:Q42">
    <cfRule type="expression" dxfId="0" priority="1">
      <formula>$J$26=لا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5"/>
  <sheetViews>
    <sheetView showGridLines="0" rightToLeft="1" topLeftCell="AU1" zoomScale="98" zoomScaleNormal="98" workbookViewId="0">
      <pane ySplit="4" topLeftCell="A5" activePane="bottomLeft" state="frozen"/>
      <selection pane="bottomLeft" activeCell="BN4" sqref="BN4"/>
    </sheetView>
  </sheetViews>
  <sheetFormatPr defaultColWidth="9" defaultRowHeight="14.25" x14ac:dyDescent="0.2"/>
  <cols>
    <col min="1" max="1" width="13.875" customWidth="1"/>
    <col min="2" max="2" width="10.875" bestFit="1" customWidth="1"/>
    <col min="5" max="5" width="10.125" bestFit="1" customWidth="1"/>
    <col min="6" max="6" width="11.375" style="180" bestFit="1" customWidth="1"/>
    <col min="7" max="7" width="11.375" style="180" customWidth="1"/>
    <col min="8" max="8" width="13.375" customWidth="1"/>
    <col min="9" max="9" width="10.375" bestFit="1" customWidth="1"/>
    <col min="10" max="10" width="11.75" bestFit="1" customWidth="1"/>
    <col min="11" max="11" width="21.875" customWidth="1"/>
    <col min="12" max="12" width="24.375" customWidth="1"/>
    <col min="13" max="13" width="17.75" customWidth="1"/>
    <col min="14" max="14" width="20.125" customWidth="1"/>
    <col min="15" max="15" width="31.75" customWidth="1"/>
    <col min="16" max="17" width="14.75" customWidth="1"/>
    <col min="18" max="18" width="19.125" customWidth="1"/>
    <col min="19" max="19" width="14.125" customWidth="1"/>
    <col min="20" max="20" width="6.875" bestFit="1" customWidth="1"/>
    <col min="21" max="48" width="4.375" customWidth="1"/>
    <col min="49" max="49" width="4" customWidth="1"/>
    <col min="50" max="58" width="4.375" customWidth="1"/>
    <col min="59" max="59" width="4.25" customWidth="1"/>
    <col min="60" max="99" width="4.375" customWidth="1"/>
    <col min="100" max="100" width="9.125" bestFit="1" customWidth="1"/>
    <col min="101" max="101" width="11.375" bestFit="1" customWidth="1"/>
    <col min="102" max="102" width="9.125" bestFit="1" customWidth="1"/>
    <col min="103" max="103" width="9.125" customWidth="1"/>
    <col min="106" max="106" width="10.125" bestFit="1" customWidth="1"/>
    <col min="107" max="107" width="10.125" customWidth="1"/>
    <col min="108" max="108" width="11.375" bestFit="1" customWidth="1"/>
    <col min="109" max="109" width="10.75" bestFit="1" customWidth="1"/>
    <col min="110" max="110" width="13.375" bestFit="1" customWidth="1"/>
    <col min="111" max="111" width="9.25" bestFit="1" customWidth="1"/>
    <col min="112" max="112" width="9.25" customWidth="1"/>
    <col min="113" max="113" width="6.625" bestFit="1" customWidth="1"/>
    <col min="118" max="118" width="12.375" bestFit="1" customWidth="1"/>
    <col min="119" max="119" width="13.625" bestFit="1" customWidth="1"/>
    <col min="120" max="120" width="12.625" bestFit="1" customWidth="1"/>
  </cols>
  <sheetData>
    <row r="1" spans="1:131" s="164" customFormat="1" ht="18.75" thickBot="1" x14ac:dyDescent="0.25">
      <c r="A1" s="551"/>
      <c r="B1" s="552">
        <v>9999</v>
      </c>
      <c r="C1" s="553" t="s">
        <v>38</v>
      </c>
      <c r="D1" s="553"/>
      <c r="E1" s="553"/>
      <c r="F1" s="553"/>
      <c r="G1" s="553"/>
      <c r="H1" s="553"/>
      <c r="I1" s="553"/>
      <c r="J1" s="553"/>
      <c r="K1" s="554" t="s">
        <v>17</v>
      </c>
      <c r="L1" s="556" t="s">
        <v>263</v>
      </c>
      <c r="M1" s="549" t="s">
        <v>261</v>
      </c>
      <c r="N1" s="549" t="s">
        <v>262</v>
      </c>
      <c r="O1" s="566" t="s">
        <v>61</v>
      </c>
      <c r="P1" s="553" t="s">
        <v>39</v>
      </c>
      <c r="Q1" s="553"/>
      <c r="R1" s="553"/>
      <c r="S1" s="568" t="s">
        <v>10</v>
      </c>
      <c r="T1" s="570" t="s">
        <v>40</v>
      </c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 t="s">
        <v>24</v>
      </c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 t="s">
        <v>41</v>
      </c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  <c r="BY1" s="570"/>
      <c r="BZ1" s="570"/>
      <c r="CA1" s="570"/>
      <c r="CB1" s="570" t="s">
        <v>42</v>
      </c>
      <c r="CC1" s="570"/>
      <c r="CD1" s="570"/>
      <c r="CE1" s="570"/>
      <c r="CF1" s="570"/>
      <c r="CG1" s="570"/>
      <c r="CH1" s="570"/>
      <c r="CI1" s="570"/>
      <c r="CJ1" s="570"/>
      <c r="CK1" s="570"/>
      <c r="CL1" s="570"/>
      <c r="CM1" s="570"/>
      <c r="CN1" s="570"/>
      <c r="CO1" s="570"/>
      <c r="CP1" s="570"/>
      <c r="CQ1" s="570"/>
      <c r="CR1" s="570"/>
      <c r="CS1" s="570"/>
      <c r="CT1" s="570"/>
      <c r="CU1" s="570"/>
      <c r="CV1" s="559" t="s">
        <v>1</v>
      </c>
      <c r="CW1" s="560"/>
      <c r="CX1" s="239"/>
      <c r="CY1" s="563" t="s">
        <v>1832</v>
      </c>
      <c r="CZ1" s="563"/>
      <c r="DA1" s="563"/>
      <c r="DB1" s="563"/>
      <c r="DC1" s="563" t="s">
        <v>1826</v>
      </c>
      <c r="DD1" s="563"/>
      <c r="DE1" s="563"/>
      <c r="DF1" s="603" t="s">
        <v>26</v>
      </c>
      <c r="DG1" s="605" t="s">
        <v>1833</v>
      </c>
      <c r="DH1" s="605"/>
      <c r="DI1" s="606"/>
      <c r="DJ1" s="240"/>
      <c r="DK1" s="565" t="s">
        <v>43</v>
      </c>
      <c r="DL1" s="565"/>
      <c r="DM1" s="565"/>
      <c r="DN1" s="240"/>
      <c r="DO1" s="240"/>
      <c r="DP1" s="240"/>
      <c r="DQ1" s="240"/>
      <c r="DR1" s="240"/>
      <c r="DS1" s="241"/>
      <c r="DT1" s="241"/>
      <c r="DU1" s="241"/>
      <c r="DV1" s="241"/>
    </row>
    <row r="2" spans="1:131" s="164" customFormat="1" ht="18.75" thickBot="1" x14ac:dyDescent="0.25">
      <c r="A2" s="551"/>
      <c r="B2" s="552"/>
      <c r="C2" s="553"/>
      <c r="D2" s="553"/>
      <c r="E2" s="553"/>
      <c r="F2" s="553"/>
      <c r="G2" s="553"/>
      <c r="H2" s="553"/>
      <c r="I2" s="553"/>
      <c r="J2" s="553"/>
      <c r="K2" s="555"/>
      <c r="L2" s="557"/>
      <c r="M2" s="550"/>
      <c r="N2" s="550"/>
      <c r="O2" s="567"/>
      <c r="P2" s="553"/>
      <c r="Q2" s="553"/>
      <c r="R2" s="553"/>
      <c r="S2" s="568"/>
      <c r="T2" s="571" t="s">
        <v>18</v>
      </c>
      <c r="U2" s="571"/>
      <c r="V2" s="571"/>
      <c r="W2" s="571"/>
      <c r="X2" s="571"/>
      <c r="Y2" s="571"/>
      <c r="Z2" s="571"/>
      <c r="AA2" s="571"/>
      <c r="AB2" s="571"/>
      <c r="AC2" s="571"/>
      <c r="AD2" s="572" t="s">
        <v>21</v>
      </c>
      <c r="AE2" s="572"/>
      <c r="AF2" s="572"/>
      <c r="AG2" s="572"/>
      <c r="AH2" s="572"/>
      <c r="AI2" s="572"/>
      <c r="AJ2" s="572"/>
      <c r="AK2" s="572"/>
      <c r="AL2" s="572"/>
      <c r="AM2" s="572"/>
      <c r="AN2" s="571" t="s">
        <v>18</v>
      </c>
      <c r="AO2" s="571"/>
      <c r="AP2" s="571"/>
      <c r="AQ2" s="571"/>
      <c r="AR2" s="571"/>
      <c r="AS2" s="571"/>
      <c r="AT2" s="571"/>
      <c r="AU2" s="571"/>
      <c r="AV2" s="571"/>
      <c r="AW2" s="571"/>
      <c r="AX2" s="572" t="s">
        <v>21</v>
      </c>
      <c r="AY2" s="572"/>
      <c r="AZ2" s="572"/>
      <c r="BA2" s="572"/>
      <c r="BB2" s="572"/>
      <c r="BC2" s="572"/>
      <c r="BD2" s="572"/>
      <c r="BE2" s="572"/>
      <c r="BF2" s="572"/>
      <c r="BG2" s="572"/>
      <c r="BH2" s="571" t="s">
        <v>18</v>
      </c>
      <c r="BI2" s="571"/>
      <c r="BJ2" s="571"/>
      <c r="BK2" s="571"/>
      <c r="BL2" s="571"/>
      <c r="BM2" s="571"/>
      <c r="BN2" s="571"/>
      <c r="BO2" s="571"/>
      <c r="BP2" s="571"/>
      <c r="BQ2" s="571"/>
      <c r="BR2" s="572" t="s">
        <v>21</v>
      </c>
      <c r="BS2" s="572"/>
      <c r="BT2" s="572"/>
      <c r="BU2" s="572"/>
      <c r="BV2" s="572"/>
      <c r="BW2" s="572"/>
      <c r="BX2" s="572"/>
      <c r="BY2" s="572"/>
      <c r="BZ2" s="572"/>
      <c r="CA2" s="572"/>
      <c r="CB2" s="571" t="s">
        <v>18</v>
      </c>
      <c r="CC2" s="571"/>
      <c r="CD2" s="571"/>
      <c r="CE2" s="571"/>
      <c r="CF2" s="571"/>
      <c r="CG2" s="571"/>
      <c r="CH2" s="571"/>
      <c r="CI2" s="571"/>
      <c r="CJ2" s="571"/>
      <c r="CK2" s="571"/>
      <c r="CL2" s="572" t="s">
        <v>21</v>
      </c>
      <c r="CM2" s="572"/>
      <c r="CN2" s="572"/>
      <c r="CO2" s="572"/>
      <c r="CP2" s="572"/>
      <c r="CQ2" s="572"/>
      <c r="CR2" s="572"/>
      <c r="CS2" s="572"/>
      <c r="CT2" s="572"/>
      <c r="CU2" s="572"/>
      <c r="CV2" s="561"/>
      <c r="CW2" s="562"/>
      <c r="CX2" s="242"/>
      <c r="CY2" s="564"/>
      <c r="CZ2" s="564"/>
      <c r="DA2" s="564"/>
      <c r="DB2" s="564"/>
      <c r="DC2" s="564"/>
      <c r="DD2" s="564"/>
      <c r="DE2" s="564"/>
      <c r="DF2" s="604"/>
      <c r="DG2" s="605"/>
      <c r="DH2" s="605"/>
      <c r="DI2" s="606"/>
      <c r="DJ2" s="233"/>
      <c r="DK2" s="565"/>
      <c r="DL2" s="565"/>
      <c r="DM2" s="565"/>
      <c r="DN2" s="240"/>
      <c r="DO2" s="240"/>
      <c r="DP2" s="240"/>
      <c r="DQ2" s="240"/>
      <c r="DR2" s="240"/>
      <c r="DS2" s="242"/>
      <c r="DT2" s="242"/>
      <c r="DU2" s="242"/>
      <c r="DV2" s="242"/>
    </row>
    <row r="3" spans="1:131" ht="80.25" customHeight="1" thickBot="1" x14ac:dyDescent="0.25">
      <c r="A3" s="165" t="s">
        <v>3</v>
      </c>
      <c r="B3" s="166" t="s">
        <v>44</v>
      </c>
      <c r="C3" s="166" t="s">
        <v>45</v>
      </c>
      <c r="D3" s="166" t="s">
        <v>46</v>
      </c>
      <c r="E3" s="166" t="s">
        <v>7</v>
      </c>
      <c r="F3" s="167" t="s">
        <v>8</v>
      </c>
      <c r="G3" s="167" t="s">
        <v>501</v>
      </c>
      <c r="H3" s="166" t="s">
        <v>58</v>
      </c>
      <c r="I3" s="166" t="s">
        <v>12</v>
      </c>
      <c r="J3" s="166" t="s">
        <v>11</v>
      </c>
      <c r="K3" s="555"/>
      <c r="L3" s="557"/>
      <c r="M3" s="550"/>
      <c r="N3" s="550"/>
      <c r="O3" s="567"/>
      <c r="P3" s="575" t="s">
        <v>31</v>
      </c>
      <c r="Q3" s="575" t="s">
        <v>47</v>
      </c>
      <c r="R3" s="577" t="s">
        <v>15</v>
      </c>
      <c r="S3" s="568"/>
      <c r="T3" s="573">
        <v>100</v>
      </c>
      <c r="U3" s="574"/>
      <c r="V3" s="573">
        <v>110</v>
      </c>
      <c r="W3" s="574"/>
      <c r="X3" s="573">
        <v>120</v>
      </c>
      <c r="Y3" s="574"/>
      <c r="Z3" s="573">
        <v>130</v>
      </c>
      <c r="AA3" s="574"/>
      <c r="AB3" s="573">
        <v>140</v>
      </c>
      <c r="AC3" s="574"/>
      <c r="AD3" s="573">
        <v>150</v>
      </c>
      <c r="AE3" s="574"/>
      <c r="AF3" s="573">
        <v>160</v>
      </c>
      <c r="AG3" s="574"/>
      <c r="AH3" s="573">
        <v>170</v>
      </c>
      <c r="AI3" s="574"/>
      <c r="AJ3" s="573">
        <v>180</v>
      </c>
      <c r="AK3" s="574"/>
      <c r="AL3" s="573">
        <v>190</v>
      </c>
      <c r="AM3" s="574"/>
      <c r="AN3" s="573">
        <v>200</v>
      </c>
      <c r="AO3" s="574"/>
      <c r="AP3" s="573">
        <v>210</v>
      </c>
      <c r="AQ3" s="574"/>
      <c r="AR3" s="573">
        <v>220</v>
      </c>
      <c r="AS3" s="574"/>
      <c r="AT3" s="573">
        <v>230</v>
      </c>
      <c r="AU3" s="574"/>
      <c r="AV3" s="573">
        <v>240</v>
      </c>
      <c r="AW3" s="574"/>
      <c r="AX3" s="573">
        <v>250</v>
      </c>
      <c r="AY3" s="574"/>
      <c r="AZ3" s="573">
        <v>260</v>
      </c>
      <c r="BA3" s="574"/>
      <c r="BB3" s="573">
        <v>270</v>
      </c>
      <c r="BC3" s="574"/>
      <c r="BD3" s="573">
        <v>280</v>
      </c>
      <c r="BE3" s="574"/>
      <c r="BF3" s="573">
        <v>290</v>
      </c>
      <c r="BG3" s="574"/>
      <c r="BH3" s="573">
        <v>300</v>
      </c>
      <c r="BI3" s="574"/>
      <c r="BJ3" s="573">
        <v>310</v>
      </c>
      <c r="BK3" s="574"/>
      <c r="BL3" s="573">
        <v>320</v>
      </c>
      <c r="BM3" s="574"/>
      <c r="BN3" s="573">
        <v>330</v>
      </c>
      <c r="BO3" s="574"/>
      <c r="BP3" s="573">
        <v>340</v>
      </c>
      <c r="BQ3" s="574"/>
      <c r="BR3" s="573">
        <v>350</v>
      </c>
      <c r="BS3" s="574"/>
      <c r="BT3" s="573">
        <v>360</v>
      </c>
      <c r="BU3" s="574"/>
      <c r="BV3" s="573">
        <v>370</v>
      </c>
      <c r="BW3" s="574"/>
      <c r="BX3" s="573">
        <v>380</v>
      </c>
      <c r="BY3" s="574"/>
      <c r="BZ3" s="573">
        <v>390</v>
      </c>
      <c r="CA3" s="574"/>
      <c r="CB3" s="573">
        <v>400</v>
      </c>
      <c r="CC3" s="574"/>
      <c r="CD3" s="573">
        <v>410</v>
      </c>
      <c r="CE3" s="574"/>
      <c r="CF3" s="573">
        <v>420</v>
      </c>
      <c r="CG3" s="574"/>
      <c r="CH3" s="573">
        <v>430</v>
      </c>
      <c r="CI3" s="574"/>
      <c r="CJ3" s="573">
        <v>440</v>
      </c>
      <c r="CK3" s="574"/>
      <c r="CL3" s="573">
        <v>450</v>
      </c>
      <c r="CM3" s="574"/>
      <c r="CN3" s="573">
        <v>460</v>
      </c>
      <c r="CO3" s="574"/>
      <c r="CP3" s="573">
        <v>470</v>
      </c>
      <c r="CQ3" s="574"/>
      <c r="CR3" s="573">
        <v>480</v>
      </c>
      <c r="CS3" s="574"/>
      <c r="CT3" s="573">
        <v>490</v>
      </c>
      <c r="CU3" s="574"/>
      <c r="CV3" s="591" t="s">
        <v>48</v>
      </c>
      <c r="CW3" s="593" t="s">
        <v>0</v>
      </c>
      <c r="CX3" s="595" t="s">
        <v>268</v>
      </c>
      <c r="CY3" s="597" t="s">
        <v>272</v>
      </c>
      <c r="CZ3" s="597" t="s">
        <v>1627</v>
      </c>
      <c r="DA3" s="599" t="s">
        <v>28</v>
      </c>
      <c r="DB3" s="599" t="s">
        <v>1628</v>
      </c>
      <c r="DC3" s="607" t="s">
        <v>1826</v>
      </c>
      <c r="DD3" s="601" t="s">
        <v>1824</v>
      </c>
      <c r="DE3" s="601" t="s">
        <v>1825</v>
      </c>
      <c r="DF3" s="604"/>
      <c r="DG3" s="589" t="s">
        <v>51</v>
      </c>
      <c r="DH3" s="579" t="s">
        <v>27</v>
      </c>
      <c r="DI3" s="609" t="s">
        <v>29</v>
      </c>
      <c r="DJ3" s="611" t="s">
        <v>1834</v>
      </c>
      <c r="DK3" s="613" t="s">
        <v>52</v>
      </c>
      <c r="DL3" s="615" t="s">
        <v>276</v>
      </c>
      <c r="DM3" s="615" t="s">
        <v>277</v>
      </c>
      <c r="DN3" s="613" t="s">
        <v>53</v>
      </c>
      <c r="DO3" s="581" t="s">
        <v>500</v>
      </c>
      <c r="DP3" s="581" t="s">
        <v>499</v>
      </c>
      <c r="DQ3" s="581" t="s">
        <v>498</v>
      </c>
      <c r="DR3" s="581" t="s">
        <v>497</v>
      </c>
      <c r="DS3" s="583" t="s">
        <v>1637</v>
      </c>
      <c r="DT3" s="584"/>
      <c r="DU3" s="584"/>
      <c r="DV3" s="585"/>
      <c r="DW3" s="168"/>
      <c r="DX3" s="169"/>
      <c r="DY3" s="169"/>
      <c r="DZ3" s="169"/>
      <c r="EA3" s="168"/>
    </row>
    <row r="4" spans="1:131" s="146" customFormat="1" ht="24.95" customHeight="1" thickBot="1" x14ac:dyDescent="0.25">
      <c r="A4" s="170" t="s">
        <v>3</v>
      </c>
      <c r="B4" s="171" t="s">
        <v>44</v>
      </c>
      <c r="C4" s="171" t="s">
        <v>45</v>
      </c>
      <c r="D4" s="171" t="s">
        <v>46</v>
      </c>
      <c r="E4" s="171" t="s">
        <v>7</v>
      </c>
      <c r="F4" s="172" t="s">
        <v>8</v>
      </c>
      <c r="G4" s="172"/>
      <c r="H4" s="171"/>
      <c r="I4" s="171" t="s">
        <v>12</v>
      </c>
      <c r="J4" s="171" t="s">
        <v>11</v>
      </c>
      <c r="K4" s="555"/>
      <c r="L4" s="558"/>
      <c r="M4" s="550"/>
      <c r="N4" s="550"/>
      <c r="O4" s="567"/>
      <c r="P4" s="576"/>
      <c r="Q4" s="576"/>
      <c r="R4" s="578"/>
      <c r="S4" s="569"/>
      <c r="T4" s="173" t="s">
        <v>19</v>
      </c>
      <c r="U4" s="174" t="s">
        <v>20</v>
      </c>
      <c r="V4" s="173" t="s">
        <v>19</v>
      </c>
      <c r="W4" s="174" t="s">
        <v>20</v>
      </c>
      <c r="X4" s="173" t="s">
        <v>19</v>
      </c>
      <c r="Y4" s="174" t="s">
        <v>20</v>
      </c>
      <c r="Z4" s="173" t="s">
        <v>19</v>
      </c>
      <c r="AA4" s="174" t="s">
        <v>20</v>
      </c>
      <c r="AB4" s="173" t="s">
        <v>19</v>
      </c>
      <c r="AC4" s="174" t="s">
        <v>20</v>
      </c>
      <c r="AD4" s="175" t="s">
        <v>19</v>
      </c>
      <c r="AE4" s="174" t="s">
        <v>20</v>
      </c>
      <c r="AF4" s="173" t="s">
        <v>19</v>
      </c>
      <c r="AG4" s="174" t="s">
        <v>20</v>
      </c>
      <c r="AH4" s="173" t="s">
        <v>19</v>
      </c>
      <c r="AI4" s="174" t="s">
        <v>20</v>
      </c>
      <c r="AJ4" s="173" t="s">
        <v>19</v>
      </c>
      <c r="AK4" s="174" t="s">
        <v>20</v>
      </c>
      <c r="AL4" s="173" t="s">
        <v>19</v>
      </c>
      <c r="AM4" s="174" t="s">
        <v>20</v>
      </c>
      <c r="AN4" s="175" t="s">
        <v>19</v>
      </c>
      <c r="AO4" s="174" t="s">
        <v>20</v>
      </c>
      <c r="AP4" s="173" t="s">
        <v>19</v>
      </c>
      <c r="AQ4" s="174" t="s">
        <v>20</v>
      </c>
      <c r="AR4" s="173" t="s">
        <v>19</v>
      </c>
      <c r="AS4" s="174" t="s">
        <v>20</v>
      </c>
      <c r="AT4" s="173" t="s">
        <v>19</v>
      </c>
      <c r="AU4" s="174" t="s">
        <v>20</v>
      </c>
      <c r="AV4" s="173" t="s">
        <v>19</v>
      </c>
      <c r="AW4" s="174" t="s">
        <v>20</v>
      </c>
      <c r="AX4" s="175" t="s">
        <v>19</v>
      </c>
      <c r="AY4" s="174" t="s">
        <v>20</v>
      </c>
      <c r="AZ4" s="173" t="s">
        <v>19</v>
      </c>
      <c r="BA4" s="174" t="s">
        <v>20</v>
      </c>
      <c r="BB4" s="173" t="s">
        <v>19</v>
      </c>
      <c r="BC4" s="174" t="s">
        <v>20</v>
      </c>
      <c r="BD4" s="173" t="s">
        <v>19</v>
      </c>
      <c r="BE4" s="174" t="s">
        <v>20</v>
      </c>
      <c r="BF4" s="173" t="s">
        <v>19</v>
      </c>
      <c r="BG4" s="176" t="s">
        <v>20</v>
      </c>
      <c r="BH4" s="177" t="s">
        <v>19</v>
      </c>
      <c r="BI4" s="174" t="s">
        <v>20</v>
      </c>
      <c r="BJ4" s="173" t="s">
        <v>19</v>
      </c>
      <c r="BK4" s="174" t="s">
        <v>20</v>
      </c>
      <c r="BL4" s="173" t="s">
        <v>19</v>
      </c>
      <c r="BM4" s="174" t="s">
        <v>20</v>
      </c>
      <c r="BN4" s="173" t="s">
        <v>19</v>
      </c>
      <c r="BO4" s="174" t="s">
        <v>20</v>
      </c>
      <c r="BP4" s="173" t="s">
        <v>19</v>
      </c>
      <c r="BQ4" s="178" t="s">
        <v>20</v>
      </c>
      <c r="BR4" s="175" t="s">
        <v>19</v>
      </c>
      <c r="BS4" s="174" t="s">
        <v>20</v>
      </c>
      <c r="BT4" s="173" t="s">
        <v>19</v>
      </c>
      <c r="BU4" s="174" t="s">
        <v>20</v>
      </c>
      <c r="BV4" s="173" t="s">
        <v>19</v>
      </c>
      <c r="BW4" s="174" t="s">
        <v>20</v>
      </c>
      <c r="BX4" s="173" t="s">
        <v>19</v>
      </c>
      <c r="BY4" s="174" t="s">
        <v>20</v>
      </c>
      <c r="BZ4" s="173" t="s">
        <v>19</v>
      </c>
      <c r="CA4" s="174" t="s">
        <v>20</v>
      </c>
      <c r="CB4" s="177" t="s">
        <v>19</v>
      </c>
      <c r="CC4" s="174" t="s">
        <v>20</v>
      </c>
      <c r="CD4" s="173" t="s">
        <v>19</v>
      </c>
      <c r="CE4" s="174" t="s">
        <v>20</v>
      </c>
      <c r="CF4" s="173" t="s">
        <v>19</v>
      </c>
      <c r="CG4" s="174" t="s">
        <v>20</v>
      </c>
      <c r="CH4" s="173" t="s">
        <v>19</v>
      </c>
      <c r="CI4" s="174" t="s">
        <v>20</v>
      </c>
      <c r="CJ4" s="173" t="s">
        <v>19</v>
      </c>
      <c r="CK4" s="176" t="s">
        <v>20</v>
      </c>
      <c r="CL4" s="179" t="s">
        <v>19</v>
      </c>
      <c r="CM4" s="174" t="s">
        <v>20</v>
      </c>
      <c r="CN4" s="173" t="s">
        <v>19</v>
      </c>
      <c r="CO4" s="174" t="s">
        <v>20</v>
      </c>
      <c r="CP4" s="173" t="s">
        <v>19</v>
      </c>
      <c r="CQ4" s="174" t="s">
        <v>20</v>
      </c>
      <c r="CR4" s="173" t="s">
        <v>19</v>
      </c>
      <c r="CS4" s="174" t="s">
        <v>20</v>
      </c>
      <c r="CT4" s="173" t="s">
        <v>19</v>
      </c>
      <c r="CU4" s="176" t="s">
        <v>20</v>
      </c>
      <c r="CV4" s="592"/>
      <c r="CW4" s="594"/>
      <c r="CX4" s="596"/>
      <c r="CY4" s="598"/>
      <c r="CZ4" s="598"/>
      <c r="DA4" s="600"/>
      <c r="DB4" s="600"/>
      <c r="DC4" s="608"/>
      <c r="DD4" s="602"/>
      <c r="DE4" s="602"/>
      <c r="DF4" s="604"/>
      <c r="DG4" s="590"/>
      <c r="DH4" s="580"/>
      <c r="DI4" s="610"/>
      <c r="DJ4" s="612"/>
      <c r="DK4" s="614"/>
      <c r="DL4" s="616"/>
      <c r="DM4" s="616"/>
      <c r="DN4" s="614"/>
      <c r="DO4" s="582"/>
      <c r="DP4" s="582"/>
      <c r="DQ4" s="582"/>
      <c r="DR4" s="582"/>
      <c r="DS4" s="586"/>
      <c r="DT4" s="587"/>
      <c r="DU4" s="587"/>
      <c r="DV4" s="588"/>
    </row>
    <row r="5" spans="1:131" s="215" customFormat="1" ht="24.95" customHeight="1" x14ac:dyDescent="0.2">
      <c r="A5" s="199">
        <f>'اختيار المقررات'!E1</f>
        <v>0</v>
      </c>
      <c r="B5" s="200" t="e">
        <f>'اختيار المقررات'!L1</f>
        <v>#N/A</v>
      </c>
      <c r="C5" s="200" t="b">
        <f>'اختيار المقررات'!Q1</f>
        <v>0</v>
      </c>
      <c r="D5" s="200" t="b">
        <f>'اختيار المقررات'!W1</f>
        <v>0</v>
      </c>
      <c r="E5" s="200" t="b">
        <f>'اختيار المقررات'!AE1</f>
        <v>0</v>
      </c>
      <c r="F5" s="216" t="b">
        <f>'اختيار المقررات'!AB1</f>
        <v>0</v>
      </c>
      <c r="G5" s="217">
        <f>'اختيار المقررات'!AB3</f>
        <v>0</v>
      </c>
      <c r="H5" s="201">
        <f>'اختيار المقررات'!Q3</f>
        <v>0</v>
      </c>
      <c r="I5" s="200" t="b">
        <f>'اختيار المقررات'!E3</f>
        <v>0</v>
      </c>
      <c r="J5" s="202" t="b">
        <f>'اختيار المقررات'!L3</f>
        <v>0</v>
      </c>
      <c r="K5" s="203" t="b">
        <f>'اختيار المقررات'!W3</f>
        <v>0</v>
      </c>
      <c r="L5" s="204">
        <f>'اختيار المقررات'!AE3</f>
        <v>0</v>
      </c>
      <c r="M5" s="205">
        <f>'اختيار المقررات'!W4</f>
        <v>0</v>
      </c>
      <c r="N5" s="205">
        <f>'اختيار المقررات'!AB4</f>
        <v>0</v>
      </c>
      <c r="O5" s="206">
        <f>'اختيار المقررات'!AE4</f>
        <v>0</v>
      </c>
      <c r="P5" s="207" t="b">
        <f>'اختيار المقررات'!E4</f>
        <v>0</v>
      </c>
      <c r="Q5" s="208" t="b">
        <f>'اختيار المقررات'!L4</f>
        <v>0</v>
      </c>
      <c r="R5" s="209" t="b">
        <f>'اختيار المقررات'!Q4</f>
        <v>0</v>
      </c>
      <c r="S5" s="210" t="e">
        <f>'اختيار المقررات'!E2</f>
        <v>#N/A</v>
      </c>
      <c r="T5" s="211" t="str">
        <f>IFERROR(IF(OR(T3=الإستمارة!$B$12,T3=الإستمارة!$B$13,T3=الإستمارة!$B$14,T3=الإستمارة!$B$15,T3=الإستمارة!$B$16,T3=الإستمارة!$B$17,T3=الإستمارة!$B$18),VLOOKUP(T3,الإستمارة!$B$12:$G$19,6,0),VLOOKUP(T3,الإستمارة!$J$12:$O$19,6,0)),"")</f>
        <v/>
      </c>
      <c r="U5" s="212">
        <f>'اختيار المقررات'!I8</f>
        <v>0</v>
      </c>
      <c r="V5" s="211" t="str">
        <f>IFERROR(IF(OR(V3=الإستمارة!$B$12,V3=الإستمارة!$B$13,V3=الإستمارة!$B$14,V3=الإستمارة!$B$15,V3=الإستمارة!$B$16,V3=الإستمارة!$B$17,V3=الإستمارة!$B$18),VLOOKUP(V3,الإستمارة!$B$12:$G$19,6,0),VLOOKUP(V3,الإستمارة!$J$12:$O$19,6,0)),"")</f>
        <v/>
      </c>
      <c r="W5" s="212">
        <f>'اختيار المقررات'!I9</f>
        <v>0</v>
      </c>
      <c r="X5" s="211" t="str">
        <f>IFERROR(IF(OR(X3=الإستمارة!$B$12,X3=الإستمارة!$B$13,X3=الإستمارة!$B$14,X3=الإستمارة!$B$15,X3=الإستمارة!$B$16,X3=الإستمارة!$B$17,X3=الإستمارة!$B$18),VLOOKUP(X3,الإستمارة!$B$12:$G$19,6,0),VLOOKUP(X3,الإستمارة!$J$12:$O$19,6,0)),"")</f>
        <v/>
      </c>
      <c r="Y5" s="212">
        <f>'اختيار المقررات'!I10</f>
        <v>0</v>
      </c>
      <c r="Z5" s="211" t="str">
        <f>IFERROR(IF(OR(Z3=الإستمارة!$B$12,Z3=الإستمارة!$B$13,Z3=الإستمارة!$B$14,Z3=الإستمارة!$B$15,Z3=الإستمارة!$B$16,Z3=الإستمارة!$B$17,Z3=الإستمارة!$B$18),VLOOKUP(Z3,الإستمارة!$B$12:$G$19,6,0),VLOOKUP(Z3,الإستمارة!$J$12:$O$19,6,0)),"")</f>
        <v/>
      </c>
      <c r="AA5" s="212">
        <f>'اختيار المقررات'!I11</f>
        <v>0</v>
      </c>
      <c r="AB5" s="211" t="str">
        <f>IFERROR(IF(OR(AB3=الإستمارة!$B$12,AB3=الإستمارة!$B$13,AB3=الإستمارة!$B$14,AB3=الإستمارة!$B$15,AB3=الإستمارة!$B$16,AB3=الإستمارة!$B$17,AB3=الإستمارة!$B$18),VLOOKUP(AB3,الإستمارة!$B$12:$G$19,6,0),VLOOKUP(AB3,الإستمارة!$J$12:$O$19,6,0)),"")</f>
        <v/>
      </c>
      <c r="AC5" s="212">
        <f>'اختيار المقررات'!I12</f>
        <v>0</v>
      </c>
      <c r="AD5" s="211" t="str">
        <f>IFERROR(IF(OR(AD3=الإستمارة!$B$12,AD3=الإستمارة!$B$13,AD3=الإستمارة!$B$14,AD3=الإستمارة!$B$15,AD3=الإستمارة!$B$16,AD3=الإستمارة!$B$17,AD3=الإستمارة!$B$18),VLOOKUP(AD3,الإستمارة!$B$12:$G$19,6,0),VLOOKUP(AD3,الإستمارة!$J$12:$O$19,6,0)),"")</f>
        <v/>
      </c>
      <c r="AE5" s="212">
        <f>'اختيار المقررات'!Q8</f>
        <v>0</v>
      </c>
      <c r="AF5" s="211" t="str">
        <f>IFERROR(IF(OR(AF3=الإستمارة!$B$12,AF3=الإستمارة!$B$13,AF3=الإستمارة!$B$14,AF3=الإستمارة!$B$15,AF3=الإستمارة!$B$16,AF3=الإستمارة!$B$17,AF3=الإستمارة!$B$18),VLOOKUP(AF3,الإستمارة!$B$12:$G$19,6,0),VLOOKUP(AF3,الإستمارة!$J$12:$O$19,6,0)),"")</f>
        <v/>
      </c>
      <c r="AG5" s="212">
        <f>'اختيار المقررات'!Q9</f>
        <v>0</v>
      </c>
      <c r="AH5" s="211" t="str">
        <f>IFERROR(IF(OR(AH3=الإستمارة!$B$12,AH3=الإستمارة!$B$13,AH3=الإستمارة!$B$14,AH3=الإستمارة!$B$15,AH3=الإستمارة!$B$16,AH3=الإستمارة!$B$17,AH3=الإستمارة!$B$18),VLOOKUP(AH3,الإستمارة!$B$12:$G$19,6,0),VLOOKUP(AH3,الإستمارة!$J$12:$O$19,6,0)),"")</f>
        <v/>
      </c>
      <c r="AI5" s="212">
        <f>'اختيار المقررات'!Q10</f>
        <v>0</v>
      </c>
      <c r="AJ5" s="211" t="str">
        <f>IFERROR(IF(OR(AJ3=الإستمارة!$B$12,AJ3=الإستمارة!$B$13,AJ3=الإستمارة!$B$14,AJ3=الإستمارة!$B$15,AJ3=الإستمارة!$B$16,AJ3=الإستمارة!$B$17,AJ3=الإستمارة!$B$18),VLOOKUP(AJ3,الإستمارة!$B$12:$G$19,6,0),VLOOKUP(AJ3,الإستمارة!$J$12:$O$19,6,0)),"")</f>
        <v/>
      </c>
      <c r="AK5" s="212">
        <f>'اختيار المقررات'!Q11</f>
        <v>0</v>
      </c>
      <c r="AL5" s="211" t="str">
        <f>IFERROR(IF(OR(AL3=الإستمارة!$B$12,AL3=الإستمارة!$B$13,AL3=الإستمارة!$B$14,AL3=الإستمارة!$B$15,AL3=الإستمارة!$B$16,AL3=الإستمارة!$B$17,AL3=الإستمارة!$B$18),VLOOKUP(AL3,الإستمارة!$B$12:$G$19,6,0),VLOOKUP(AL3,الإستمارة!$J$12:$O$19,6,0)),"")</f>
        <v/>
      </c>
      <c r="AM5" s="212">
        <f>'اختيار المقررات'!Q12</f>
        <v>0</v>
      </c>
      <c r="AN5" s="211" t="str">
        <f>IFERROR(IF(OR(AN3=الإستمارة!$B$12,AN3=الإستمارة!$B$13,AN3=الإستمارة!$B$14,AN3=الإستمارة!$B$15,AN3=الإستمارة!$B$16,AN3=الإستمارة!$B$17,AN3=الإستمارة!$B$18),VLOOKUP(AN3,الإستمارة!$B$12:$G$19,6,0),VLOOKUP(AN3,الإستمارة!$J$12:$O$19,6,0)),"")</f>
        <v/>
      </c>
      <c r="AO5" s="212">
        <f>'اختيار المقررات'!I15</f>
        <v>0</v>
      </c>
      <c r="AP5" s="211" t="str">
        <f>IFERROR(IF(OR(AP3=الإستمارة!$B$12,AP3=الإستمارة!$B$13,AP3=الإستمارة!$B$14,AP3=الإستمارة!$B$15,AP3=الإستمارة!$B$16,AP3=الإستمارة!$B$17,AP3=الإستمارة!$B$18),VLOOKUP(AP3,الإستمارة!$B$12:$G$19,6,0),VLOOKUP(AP3,الإستمارة!$J$12:$O$19,6,0)),"")</f>
        <v/>
      </c>
      <c r="AQ5" s="212">
        <f>'اختيار المقررات'!I16</f>
        <v>0</v>
      </c>
      <c r="AR5" s="211" t="str">
        <f>IFERROR(IF(OR(AR3=الإستمارة!$B$12,AR3=الإستمارة!$B$13,AR3=الإستمارة!$B$14,AR3=الإستمارة!$B$15,AR3=الإستمارة!$B$16,AR3=الإستمارة!$B$17,AR3=الإستمارة!$B$18),VLOOKUP(AR3,الإستمارة!$B$12:$G$19,6,0),VLOOKUP(AR3,الإستمارة!$J$12:$O$19,6,0)),"")</f>
        <v/>
      </c>
      <c r="AS5" s="212">
        <f>'اختيار المقررات'!I17</f>
        <v>0</v>
      </c>
      <c r="AT5" s="211" t="str">
        <f>IFERROR(IF(OR(AT3=الإستمارة!$B$12,AT3=الإستمارة!$B$13,AT3=الإستمارة!$B$14,AT3=الإستمارة!$B$15,AT3=الإستمارة!$B$16,AT3=الإستمارة!$B$17,AT3=الإستمارة!$B$18),VLOOKUP(AT3,الإستمارة!$B$12:$G$19,6,0),VLOOKUP(AT3,الإستمارة!$J$12:$O$19,6,0)),"")</f>
        <v/>
      </c>
      <c r="AU5" s="212">
        <f>'اختيار المقررات'!I18</f>
        <v>0</v>
      </c>
      <c r="AV5" s="211" t="str">
        <f>IFERROR(IF(OR(AV3=الإستمارة!$B$12,AV3=الإستمارة!$B$13,AV3=الإستمارة!$B$14,AV3=الإستمارة!$B$15,AV3=الإستمارة!$B$16,AV3=الإستمارة!$B$17,AV3=الإستمارة!$B$18),VLOOKUP(AV3,الإستمارة!$B$12:$G$19,6,0),VLOOKUP(AV3,الإستمارة!$J$12:$O$19,6,0)),"")</f>
        <v/>
      </c>
      <c r="AW5" s="212">
        <f>'اختيار المقررات'!I19</f>
        <v>0</v>
      </c>
      <c r="AX5" s="211" t="str">
        <f>IFERROR(IF(OR(AX3=الإستمارة!$B$12,AX3=الإستمارة!$B$13,AX3=الإستمارة!$B$14,AX3=الإستمارة!$B$15,AX3=الإستمارة!$B$16,AX3=الإستمارة!$B$17,AX3=الإستمارة!$B$18),VLOOKUP(AX3,الإستمارة!$B$12:$G$19,6,0),VLOOKUP(AX3,الإستمارة!$J$12:$O$19,6,0)),"")</f>
        <v/>
      </c>
      <c r="AY5" s="212">
        <f>'اختيار المقررات'!Q15</f>
        <v>0</v>
      </c>
      <c r="AZ5" s="211" t="str">
        <f>IFERROR(IF(OR(AZ3=الإستمارة!$B$12,AZ3=الإستمارة!$B$13,AZ3=الإستمارة!$B$14,AZ3=الإستمارة!$B$15,AZ3=الإستمارة!$B$16,AZ3=الإستمارة!$B$17,AZ3=الإستمارة!$B$18),VLOOKUP(AZ3,الإستمارة!$B$12:$G$19,6,0),VLOOKUP(AZ3,الإستمارة!$J$12:$O$19,6,0)),"")</f>
        <v/>
      </c>
      <c r="BA5" s="212">
        <f>'اختيار المقررات'!Q16</f>
        <v>0</v>
      </c>
      <c r="BB5" s="211" t="str">
        <f>IFERROR(IF(OR(BB3=الإستمارة!$B$12,BB3=الإستمارة!$B$13,BB3=الإستمارة!$B$14,BB3=الإستمارة!$B$15,BB3=الإستمارة!$B$16,BB3=الإستمارة!$B$17,BB3=الإستمارة!$B$18),VLOOKUP(BB3,الإستمارة!$B$12:$G$19,6,0),VLOOKUP(BB3,الإستمارة!$J$12:$O$19,6,0)),"")</f>
        <v/>
      </c>
      <c r="BC5" s="212">
        <f>'اختيار المقررات'!Q17</f>
        <v>0</v>
      </c>
      <c r="BD5" s="211" t="str">
        <f>IFERROR(IF(OR(BD3=الإستمارة!$B$12,BD3=الإستمارة!$B$13,BD3=الإستمارة!$B$14,BD3=الإستمارة!$B$15,BD3=الإستمارة!$B$16,BD3=الإستمارة!$B$17,BD3=الإستمارة!$B$18),VLOOKUP(BD3,الإستمارة!$B$12:$G$19,6,0),VLOOKUP(BD3,الإستمارة!$J$12:$O$19,6,0)),"")</f>
        <v/>
      </c>
      <c r="BE5" s="212">
        <f>'اختيار المقررات'!Q18</f>
        <v>0</v>
      </c>
      <c r="BF5" s="211" t="str">
        <f>IFERROR(IF(OR(BF3=الإستمارة!$B$12,BF3=الإستمارة!$B$13,BF3=الإستمارة!$B$14,BF3=الإستمارة!$B$15,BF3=الإستمارة!$B$16,BF3=الإستمارة!$B$17,BF3=الإستمارة!$B$18),VLOOKUP(BF3,الإستمارة!$B$12:$G$19,6,0),VLOOKUP(BF3,الإستمارة!$J$12:$O$19,6,0)),"")</f>
        <v/>
      </c>
      <c r="BG5" s="213">
        <f>'اختيار المقررات'!Q19</f>
        <v>0</v>
      </c>
      <c r="BH5" s="211" t="str">
        <f>IFERROR(IF(OR(BH3=الإستمارة!$B$12,BH3=الإستمارة!$B$13,BH3=الإستمارة!$B$14,BH3=الإستمارة!$B$15,BH3=الإستمارة!$B$16,BH3=الإستمارة!$B$17,BH3=الإستمارة!$B$18),VLOOKUP(BH3,الإستمارة!$B$12:$G$19,6,0),VLOOKUP(BH3,الإستمارة!$J$12:$O$19,6,0)),"")</f>
        <v/>
      </c>
      <c r="BI5" s="212">
        <f>'اختيار المقررات'!Y8</f>
        <v>0</v>
      </c>
      <c r="BJ5" s="211" t="str">
        <f>IFERROR(IF(OR(BJ3=الإستمارة!$B$12,BJ3=الإستمارة!$B$13,BJ3=الإستمارة!$B$14,BJ3=الإستمارة!$B$15,BJ3=الإستمارة!$B$16,BJ3=الإستمارة!$B$17,BJ3=الإستمارة!$B$18),VLOOKUP(BJ3,الإستمارة!$B$12:$G$19,6,0),VLOOKUP(BJ3,الإستمارة!$J$12:$O$19,6,0)),"")</f>
        <v/>
      </c>
      <c r="BK5" s="212">
        <f>'اختيار المقررات'!Y9</f>
        <v>0</v>
      </c>
      <c r="BL5" s="211" t="str">
        <f>IFERROR(IF(OR(BL3=الإستمارة!$B$12,BL3=الإستمارة!$B$13,BL3=الإستمارة!$B$14,BL3=الإستمارة!$B$15,BL3=الإستمارة!$B$16,BL3=الإستمارة!$B$17,BL3=الإستمارة!$B$18),VLOOKUP(BL3,الإستمارة!$B$12:$G$19,6,0),VLOOKUP(BL3,الإستمارة!$J$12:$O$19,6,0)),"")</f>
        <v/>
      </c>
      <c r="BM5" s="212">
        <f>'اختيار المقررات'!Y10</f>
        <v>0</v>
      </c>
      <c r="BN5" s="211" t="str">
        <f>IFERROR(IF(OR(BN3=الإستمارة!$B$12,BN3=الإستمارة!$B$13,BN3=الإستمارة!$B$14,BN3=الإستمارة!$B$15,BN3=الإستمارة!$B$16,BN3=الإستمارة!$B$17,BN3=الإستمارة!$B$18),VLOOKUP(BN3,الإستمارة!$B$12:$G$19,6,0),VLOOKUP(BN3,الإستمارة!$J$12:$O$19,6,0)),"")</f>
        <v/>
      </c>
      <c r="BO5" s="212">
        <f>'اختيار المقررات'!Y11</f>
        <v>0</v>
      </c>
      <c r="BP5" s="211" t="str">
        <f>IFERROR(IF(OR(BP3=الإستمارة!$B$12,BP3=الإستمارة!$B$13,BP3=الإستمارة!$B$14,BP3=الإستمارة!$B$15,BP3=الإستمارة!$B$16,BP3=الإستمارة!$B$17,BP3=الإستمارة!$B$18),VLOOKUP(BP3,الإستمارة!$B$12:$G$19,6,0),VLOOKUP(BP3,الإستمارة!$J$12:$O$19,6,0)),"")</f>
        <v/>
      </c>
      <c r="BQ5" s="214">
        <f>'اختيار المقررات'!Y12</f>
        <v>0</v>
      </c>
      <c r="BR5" s="211" t="str">
        <f>IFERROR(IF(OR(BR3=الإستمارة!$B$12,BR3=الإستمارة!$B$13,BR3=الإستمارة!$B$14,BR3=الإستمارة!$B$15,BR3=الإستمارة!$B$16,BR3=الإستمارة!$B$17,BR3=الإستمارة!$B$18),VLOOKUP(BR3,الإستمارة!$B$12:$G$19,6,0),VLOOKUP(BR3,الإستمارة!$J$12:$O$19,6,0)),"")</f>
        <v/>
      </c>
      <c r="BS5" s="212">
        <f>'اختيار المقررات'!AG8</f>
        <v>0</v>
      </c>
      <c r="BT5" s="211" t="str">
        <f>IFERROR(IF(OR(BT3=الإستمارة!$B$12,BT3=الإستمارة!$B$13,BT3=الإستمارة!$B$14,BT3=الإستمارة!$B$15,BT3=الإستمارة!$B$16,BT3=الإستمارة!$B$17,BT3=الإستمارة!$B$18),VLOOKUP(BT3,الإستمارة!$B$12:$G$19,6,0),VLOOKUP(BT3,الإستمارة!$J$12:$O$19,6,0)),"")</f>
        <v/>
      </c>
      <c r="BU5" s="212">
        <f>'اختيار المقررات'!AG9</f>
        <v>0</v>
      </c>
      <c r="BV5" s="211" t="str">
        <f>IFERROR(IF(OR(BV3=الإستمارة!$B$12,BV3=الإستمارة!$B$13,BV3=الإستمارة!$B$14,BV3=الإستمارة!$B$15,BV3=الإستمارة!$B$16,BV3=الإستمارة!$B$17,BV3=الإستمارة!$B$18),VLOOKUP(BV3,الإستمارة!$B$12:$G$19,6,0),VLOOKUP(BV3,الإستمارة!$J$12:$O$19,6,0)),"")</f>
        <v/>
      </c>
      <c r="BW5" s="212">
        <f>'اختيار المقررات'!AG10</f>
        <v>0</v>
      </c>
      <c r="BX5" s="211" t="str">
        <f>IFERROR(IF(OR(BX3=الإستمارة!$B$12,BX3=الإستمارة!$B$13,BX3=الإستمارة!$B$14,BX3=الإستمارة!$B$15,BX3=الإستمارة!$B$16,BX3=الإستمارة!$B$17,BX3=الإستمارة!$B$18),VLOOKUP(BX3,الإستمارة!$B$12:$G$19,6,0),VLOOKUP(BX3,الإستمارة!$J$12:$O$19,6,0)),"")</f>
        <v/>
      </c>
      <c r="BY5" s="212">
        <f>'اختيار المقررات'!AG11</f>
        <v>0</v>
      </c>
      <c r="BZ5" s="211" t="str">
        <f>IFERROR(IF(OR(BZ3=الإستمارة!$B$12,BZ3=الإستمارة!$B$13,BZ3=الإستمارة!$B$14,BZ3=الإستمارة!$B$15,BZ3=الإستمارة!$B$16,BZ3=الإستمارة!$B$17,BZ3=الإستمارة!$B$18),VLOOKUP(BZ3,الإستمارة!$B$12:$G$19,6,0),VLOOKUP(BZ3,الإستمارة!$J$12:$O$19,6,0)),"")</f>
        <v/>
      </c>
      <c r="CA5" s="212">
        <f>'اختيار المقررات'!AG12</f>
        <v>0</v>
      </c>
      <c r="CB5" s="211" t="str">
        <f>IFERROR(IF(OR(CB3=الإستمارة!$B$12,CB3=الإستمارة!$B$13,CB3=الإستمارة!$B$14,CB3=الإستمارة!$B$15,CB3=الإستمارة!$B$16,CB3=الإستمارة!$B$17,CB3=الإستمارة!$B$18),VLOOKUP(CB3,الإستمارة!$B$12:$G$19,6,0),VLOOKUP(CB3,الإستمارة!$J$12:$O$19,6,0)),"")</f>
        <v/>
      </c>
      <c r="CC5" s="212">
        <f>'اختيار المقررات'!Y15</f>
        <v>0</v>
      </c>
      <c r="CD5" s="211" t="str">
        <f>IFERROR(IF(OR(CD3=الإستمارة!$B$12,CD3=الإستمارة!$B$13,CD3=الإستمارة!$B$14,CD3=الإستمارة!$B$15,CD3=الإستمارة!$B$16,CD3=الإستمارة!$B$17,CD3=الإستمارة!$B$18),VLOOKUP(CD3,الإستمارة!$B$12:$G$19,6,0),VLOOKUP(CD3,الإستمارة!$J$12:$O$19,6,0)),"")</f>
        <v/>
      </c>
      <c r="CE5" s="212">
        <f>'اختيار المقررات'!Y16</f>
        <v>0</v>
      </c>
      <c r="CF5" s="211" t="str">
        <f>IFERROR(IF(OR(CF3=الإستمارة!$B$12,CF3=الإستمارة!$B$13,CF3=الإستمارة!$B$14,CF3=الإستمارة!$B$15,CF3=الإستمارة!$B$16,CF3=الإستمارة!$B$17,CF3=الإستمارة!$B$18),VLOOKUP(CF3,الإستمارة!$B$12:$G$19,6,0),VLOOKUP(CF3,الإستمارة!$J$12:$O$19,6,0)),"")</f>
        <v/>
      </c>
      <c r="CG5" s="212">
        <f>'اختيار المقررات'!Y17</f>
        <v>0</v>
      </c>
      <c r="CH5" s="211" t="str">
        <f>IFERROR(IF(OR(CH3=الإستمارة!$B$12,CH3=الإستمارة!$B$13,CH3=الإستمارة!$B$14,CH3=الإستمارة!$B$15,CH3=الإستمارة!$B$16,CH3=الإستمارة!$B$17,CH3=الإستمارة!$B$18),VLOOKUP(CH3,الإستمارة!$B$12:$G$19,6,0),VLOOKUP(CH3,الإستمارة!$J$12:$O$19,6,0)),"")</f>
        <v/>
      </c>
      <c r="CI5" s="212">
        <f>'اختيار المقررات'!Y18</f>
        <v>0</v>
      </c>
      <c r="CJ5" s="211" t="str">
        <f>IFERROR(IF(OR(CJ3=الإستمارة!$B$12,CJ3=الإستمارة!$B$13,CJ3=الإستمارة!$B$14,CJ3=الإستمارة!$B$15,CJ3=الإستمارة!$B$16,CJ3=الإستمارة!$B$17,CJ3=الإستمارة!$B$18),VLOOKUP(CJ3,الإستمارة!$B$12:$G$19,6,0),VLOOKUP(CJ3,الإستمارة!$J$12:$O$19,6,0)),"")</f>
        <v/>
      </c>
      <c r="CK5" s="213">
        <f>'اختيار المقررات'!Y19</f>
        <v>0</v>
      </c>
      <c r="CL5" s="211" t="str">
        <f>IFERROR(IF(OR(CL3=الإستمارة!$B$12,CL3=الإستمارة!$B$13,CL3=الإستمارة!$B$14,CL3=الإستمارة!$B$15,CL3=الإستمارة!$B$16,CL3=الإستمارة!$B$17,CL3=الإستمارة!$B$18),VLOOKUP(CL3,الإستمارة!$B$12:$G$19,6,0),VLOOKUP(CL3,الإستمارة!$J$12:$O$19,6,0)),"")</f>
        <v/>
      </c>
      <c r="CM5" s="212">
        <f>'اختيار المقررات'!AG15</f>
        <v>0</v>
      </c>
      <c r="CN5" s="211" t="str">
        <f>IFERROR(IF(OR(CN3=الإستمارة!$B$12,CN3=الإستمارة!$B$13,CN3=الإستمارة!$B$14,CN3=الإستمارة!$B$15,CN3=الإستمارة!$B$16,CN3=الإستمارة!$B$17,CN3=الإستمارة!$B$18),VLOOKUP(CN3,الإستمارة!$B$12:$G$19,6,0),VLOOKUP(CN3,الإستمارة!$J$12:$O$19,6,0)),"")</f>
        <v/>
      </c>
      <c r="CO5" s="212">
        <f>'اختيار المقررات'!AG16</f>
        <v>0</v>
      </c>
      <c r="CP5" s="211" t="str">
        <f>IFERROR(IF(OR(CP3=الإستمارة!$B$12,CP3=الإستمارة!$B$13,CP3=الإستمارة!$B$14,CP3=الإستمارة!$B$15,CP3=الإستمارة!$B$16,CP3=الإستمارة!$B$17,CP3=الإستمارة!$B$18),VLOOKUP(CP3,الإستمارة!$B$12:$G$19,6,0),VLOOKUP(CP3,الإستمارة!$J$12:$O$19,6,0)),"")</f>
        <v/>
      </c>
      <c r="CQ5" s="212">
        <f>'اختيار المقررات'!AG17</f>
        <v>0</v>
      </c>
      <c r="CR5" s="211" t="str">
        <f>IFERROR(IF(OR(CR3=الإستمارة!$B$12,CR3=الإستمارة!$B$13,CR3=الإستمارة!$B$14,CR3=الإستمارة!$B$15,CR3=الإستمارة!$B$16,CR3=الإستمارة!$B$17,CR3=الإستمارة!$B$18),VLOOKUP(CR3,الإستمارة!$B$12:$G$19,6,0),VLOOKUP(CR3,الإستمارة!$J$12:$O$19,6,0)),"")</f>
        <v/>
      </c>
      <c r="CS5" s="212">
        <f>'اختيار المقررات'!AG18</f>
        <v>0</v>
      </c>
      <c r="CT5" s="211" t="str">
        <f>IFERROR(IF(OR(CT3=الإستمارة!$B$12,CT3=الإستمارة!$B$13,CT3=الإستمارة!$B$14,CT3=الإستمارة!$B$15,CT3=الإستمارة!$B$16,CT3=الإستمارة!$B$17,CT3=الإستمارة!$B$18),VLOOKUP(CT3,الإستمارة!$B$12:$G$19,6,0),VLOOKUP(CT3,الإستمارة!$J$12:$O$19,6,0)),"")</f>
        <v/>
      </c>
      <c r="CU5" s="213">
        <f>'اختيار المقررات'!AG19</f>
        <v>0</v>
      </c>
      <c r="CV5" s="243" t="e">
        <f>'اختيار المقررات'!AB5</f>
        <v>#N/A</v>
      </c>
      <c r="CW5" s="244" t="e">
        <f>'اختيار المقررات'!AE5</f>
        <v>#N/A</v>
      </c>
      <c r="CX5" s="243">
        <f>'اختيار المقررات'!L5</f>
        <v>0</v>
      </c>
      <c r="CY5" s="243">
        <f>'اختيار المقررات'!N25</f>
        <v>0</v>
      </c>
      <c r="CZ5" s="243">
        <f>'اختيار المقررات'!N27</f>
        <v>0</v>
      </c>
      <c r="DA5" s="243" t="e">
        <f>'اختيار المقررات'!N26</f>
        <v>#N/A</v>
      </c>
      <c r="DB5" s="243">
        <f>'اختيار المقررات'!N28</f>
        <v>0</v>
      </c>
      <c r="DC5" s="243">
        <f>'اختيار المقررات'!V25</f>
        <v>0</v>
      </c>
      <c r="DD5" s="243">
        <f>'اختيار المقررات'!V26</f>
        <v>0</v>
      </c>
      <c r="DE5" s="245">
        <f>'اختيار المقررات'!V27</f>
        <v>0</v>
      </c>
      <c r="DF5" s="246" t="e">
        <f>'اختيار المقررات'!N29</f>
        <v>#N/A</v>
      </c>
      <c r="DG5" s="246" t="str">
        <f>'اختيار المقررات'!V28</f>
        <v>لا</v>
      </c>
      <c r="DH5" s="247" t="e">
        <f>'اختيار المقررات'!V29</f>
        <v>#N/A</v>
      </c>
      <c r="DI5" s="247" t="e">
        <f>'اختيار المقررات'!AC29</f>
        <v>#N/A</v>
      </c>
      <c r="DJ5" s="248" t="e">
        <f>IF(DF5&lt;0,ABS(DF5),0)</f>
        <v>#N/A</v>
      </c>
      <c r="DK5" s="247">
        <f>'اختيار المقررات'!AD25</f>
        <v>0</v>
      </c>
      <c r="DL5" s="247">
        <f>'اختيار المقررات'!AD26</f>
        <v>0</v>
      </c>
      <c r="DM5" s="247">
        <f>'اختيار المقررات'!AD27</f>
        <v>0</v>
      </c>
      <c r="DN5" s="247">
        <f>SUM(DK5:DM5)</f>
        <v>0</v>
      </c>
      <c r="DO5" s="247">
        <f>'اختيار المقررات'!AB2</f>
        <v>0</v>
      </c>
      <c r="DP5" s="249">
        <f>'اختيار المقررات'!W2</f>
        <v>0</v>
      </c>
      <c r="DQ5" s="249">
        <f>'اختيار المقررات'!Q2</f>
        <v>0</v>
      </c>
      <c r="DR5" s="249">
        <f>'اختيار المقررات'!L2</f>
        <v>0</v>
      </c>
      <c r="DS5" s="247" t="str">
        <f>'اختيار المقررات'!C26</f>
        <v/>
      </c>
      <c r="DT5" s="247" t="str">
        <f>'اختيار المقررات'!C27</f>
        <v/>
      </c>
      <c r="DU5" s="247" t="str">
        <f>'اختيار المقررات'!C28</f>
        <v/>
      </c>
      <c r="DV5" s="247" t="str">
        <f>'اختيار المقررات'!C29</f>
        <v/>
      </c>
    </row>
  </sheetData>
  <sheetProtection password="9AE9" sheet="1" objects="1" scenarios="1"/>
  <mergeCells count="94">
    <mergeCell ref="DO3:DO4"/>
    <mergeCell ref="DP3:DP4"/>
    <mergeCell ref="DQ3:DQ4"/>
    <mergeCell ref="DI3:DI4"/>
    <mergeCell ref="DJ3:DJ4"/>
    <mergeCell ref="DK3:DK4"/>
    <mergeCell ref="DL3:DL4"/>
    <mergeCell ref="DM3:DM4"/>
    <mergeCell ref="DN3:DN4"/>
    <mergeCell ref="DR3:DR4"/>
    <mergeCell ref="DS3:DV4"/>
    <mergeCell ref="DG3:DG4"/>
    <mergeCell ref="CT3:CU3"/>
    <mergeCell ref="CV3:CV4"/>
    <mergeCell ref="CW3:CW4"/>
    <mergeCell ref="CX3:CX4"/>
    <mergeCell ref="CY3:CY4"/>
    <mergeCell ref="CZ3:CZ4"/>
    <mergeCell ref="DA3:DA4"/>
    <mergeCell ref="DB3:DB4"/>
    <mergeCell ref="DD3:DD4"/>
    <mergeCell ref="DE3:DE4"/>
    <mergeCell ref="DF1:DF4"/>
    <mergeCell ref="DG1:DI2"/>
    <mergeCell ref="DC3:DC4"/>
    <mergeCell ref="DH3:DH4"/>
    <mergeCell ref="CR3:CS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BT3:BU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P3:P4"/>
    <mergeCell ref="Q3:Q4"/>
    <mergeCell ref="R3:R4"/>
    <mergeCell ref="T3:U3"/>
    <mergeCell ref="V3:W3"/>
    <mergeCell ref="BH1:CA1"/>
    <mergeCell ref="CB1:CU1"/>
    <mergeCell ref="AN1:BG1"/>
    <mergeCell ref="AN2:AW2"/>
    <mergeCell ref="AX2:BG2"/>
    <mergeCell ref="CV1:CW2"/>
    <mergeCell ref="CY1:DB2"/>
    <mergeCell ref="DC1:DE2"/>
    <mergeCell ref="DK1:DM2"/>
    <mergeCell ref="N1:N4"/>
    <mergeCell ref="O1:O4"/>
    <mergeCell ref="P1:R2"/>
    <mergeCell ref="S1:S4"/>
    <mergeCell ref="T1:AM1"/>
    <mergeCell ref="T2:AC2"/>
    <mergeCell ref="AD2:AM2"/>
    <mergeCell ref="X3:Y3"/>
    <mergeCell ref="BH2:BQ2"/>
    <mergeCell ref="BR2:CA2"/>
    <mergeCell ref="CB2:CK2"/>
    <mergeCell ref="CL2:CU2"/>
    <mergeCell ref="M1:M4"/>
    <mergeCell ref="A1:A2"/>
    <mergeCell ref="B1:B2"/>
    <mergeCell ref="C1:J2"/>
    <mergeCell ref="K1:K4"/>
    <mergeCell ref="L1:L4"/>
  </mergeCells>
  <hyperlinks>
    <hyperlink ref="B1:B2" r:id="rId1" location="'السجل العام'!A1" display="سجل المسجلين دراسات دوليه ودبلوماسيه.xlsm - 'السجل العام'!A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/>
  <dimension ref="A1:AB786"/>
  <sheetViews>
    <sheetView rightToLeft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25" x14ac:dyDescent="0.2"/>
  <cols>
    <col min="1" max="1" width="11.25" style="258" bestFit="1" customWidth="1"/>
    <col min="2" max="2" width="21.5" style="258" bestFit="1" customWidth="1"/>
    <col min="3" max="3" width="11.875" style="258" bestFit="1" customWidth="1"/>
    <col min="4" max="4" width="12.625" style="258" bestFit="1" customWidth="1"/>
    <col min="5" max="5" width="6.625" style="258" bestFit="1" customWidth="1"/>
    <col min="6" max="6" width="10.375" style="258" bestFit="1" customWidth="1"/>
    <col min="7" max="7" width="18.625" style="258" bestFit="1" customWidth="1"/>
    <col min="8" max="8" width="12" style="258" bestFit="1" customWidth="1"/>
    <col min="9" max="9" width="8.875" style="258" bestFit="1" customWidth="1"/>
    <col min="10" max="11" width="9.625" style="258" bestFit="1" customWidth="1"/>
    <col min="12" max="12" width="11.125" style="258" bestFit="1" customWidth="1"/>
    <col min="13" max="13" width="8.125" style="258" bestFit="1" customWidth="1"/>
    <col min="14" max="14" width="29.875" style="258" bestFit="1" customWidth="1"/>
    <col min="15" max="15" width="25.375" style="258" bestFit="1" customWidth="1"/>
    <col min="16" max="16" width="11.75" style="258" bestFit="1" customWidth="1"/>
    <col min="17" max="17" width="12.5" style="258" bestFit="1" customWidth="1"/>
    <col min="18" max="18" width="13.75" style="258" bestFit="1" customWidth="1"/>
    <col min="19" max="19" width="12.375" style="258" bestFit="1" customWidth="1"/>
    <col min="20" max="20" width="13.625" style="258" bestFit="1" customWidth="1"/>
    <col min="21" max="21" width="10.375" style="258" bestFit="1" customWidth="1"/>
    <col min="22" max="25" width="10.875" style="258" customWidth="1"/>
    <col min="26" max="26" width="20.25" style="258" customWidth="1"/>
    <col min="27" max="16384" width="9" style="258"/>
  </cols>
  <sheetData>
    <row r="1" spans="1:28" x14ac:dyDescent="0.2">
      <c r="A1" s="258">
        <v>1</v>
      </c>
      <c r="B1" s="258">
        <v>2</v>
      </c>
      <c r="C1" s="258">
        <v>3</v>
      </c>
      <c r="D1" s="258">
        <v>4</v>
      </c>
      <c r="E1" s="258">
        <v>5</v>
      </c>
      <c r="F1" s="258">
        <v>6</v>
      </c>
      <c r="G1" s="258">
        <v>7</v>
      </c>
      <c r="H1" s="258">
        <v>8</v>
      </c>
      <c r="I1" s="258">
        <v>9</v>
      </c>
      <c r="J1" s="258">
        <v>10</v>
      </c>
      <c r="K1" s="258">
        <v>11</v>
      </c>
      <c r="L1" s="258">
        <v>12</v>
      </c>
      <c r="M1" s="258">
        <v>13</v>
      </c>
      <c r="N1" s="258">
        <v>14</v>
      </c>
      <c r="O1" s="258">
        <v>15</v>
      </c>
      <c r="P1" s="258">
        <v>16</v>
      </c>
      <c r="Q1" s="258">
        <v>17</v>
      </c>
      <c r="R1" s="258">
        <v>18</v>
      </c>
      <c r="S1" s="258">
        <v>19</v>
      </c>
      <c r="T1" s="258">
        <v>20</v>
      </c>
      <c r="U1" s="258">
        <v>21</v>
      </c>
      <c r="V1" s="258">
        <v>22</v>
      </c>
      <c r="W1" s="258">
        <v>23</v>
      </c>
      <c r="X1" s="258">
        <v>24</v>
      </c>
      <c r="Y1" s="258">
        <v>25</v>
      </c>
      <c r="Z1" s="258">
        <v>26</v>
      </c>
    </row>
    <row r="2" spans="1:28" s="259" customFormat="1" ht="33.75" customHeight="1" x14ac:dyDescent="0.2">
      <c r="A2" s="259" t="s">
        <v>54</v>
      </c>
      <c r="B2" s="259" t="s">
        <v>62</v>
      </c>
      <c r="C2" s="259" t="s">
        <v>55</v>
      </c>
      <c r="D2" s="259" t="s">
        <v>56</v>
      </c>
      <c r="E2" s="259" t="s">
        <v>12</v>
      </c>
      <c r="F2" s="259" t="s">
        <v>57</v>
      </c>
      <c r="G2" s="259" t="s">
        <v>7</v>
      </c>
      <c r="H2" s="259" t="s">
        <v>11</v>
      </c>
      <c r="I2" s="259" t="s">
        <v>1835</v>
      </c>
      <c r="J2" s="259" t="s">
        <v>13</v>
      </c>
      <c r="K2" s="259" t="s">
        <v>59</v>
      </c>
      <c r="L2" s="259" t="s">
        <v>60</v>
      </c>
      <c r="M2" s="259" t="s">
        <v>63</v>
      </c>
      <c r="N2" s="259" t="s">
        <v>64</v>
      </c>
      <c r="O2" s="259" t="s">
        <v>65</v>
      </c>
      <c r="P2" s="259" t="s">
        <v>16</v>
      </c>
      <c r="Q2" s="259" t="s">
        <v>66</v>
      </c>
      <c r="R2" s="259" t="s">
        <v>272</v>
      </c>
      <c r="S2" s="259" t="s">
        <v>67</v>
      </c>
      <c r="T2" s="259" t="s">
        <v>68</v>
      </c>
      <c r="U2" s="259" t="s">
        <v>49</v>
      </c>
      <c r="V2" s="259" t="s">
        <v>1623</v>
      </c>
      <c r="W2" s="259" t="s">
        <v>1624</v>
      </c>
      <c r="X2" s="259" t="s">
        <v>1625</v>
      </c>
      <c r="Y2" s="259" t="s">
        <v>1817</v>
      </c>
      <c r="Z2" s="259" t="s">
        <v>1819</v>
      </c>
    </row>
    <row r="3" spans="1:28" x14ac:dyDescent="0.2">
      <c r="A3" s="258">
        <v>211614</v>
      </c>
      <c r="B3" s="258" t="s">
        <v>1170</v>
      </c>
      <c r="C3" s="258" t="s">
        <v>120</v>
      </c>
      <c r="D3" s="258" t="s">
        <v>984</v>
      </c>
      <c r="E3" s="258" t="s">
        <v>530</v>
      </c>
      <c r="F3" s="260">
        <v>35822</v>
      </c>
      <c r="G3" s="258" t="s">
        <v>955</v>
      </c>
      <c r="H3" s="258" t="s">
        <v>532</v>
      </c>
      <c r="I3" s="258" t="s">
        <v>76</v>
      </c>
      <c r="M3" s="258" t="s">
        <v>516</v>
      </c>
      <c r="Z3" s="258">
        <v>3000</v>
      </c>
      <c r="AA3" s="258">
        <v>1</v>
      </c>
      <c r="AB3" s="258" t="s">
        <v>1820</v>
      </c>
    </row>
    <row r="4" spans="1:28" x14ac:dyDescent="0.2">
      <c r="A4" s="258">
        <v>211161</v>
      </c>
      <c r="B4" s="258" t="s">
        <v>1202</v>
      </c>
      <c r="C4" s="258" t="s">
        <v>381</v>
      </c>
      <c r="D4" s="258" t="s">
        <v>1127</v>
      </c>
      <c r="E4" s="258" t="s">
        <v>531</v>
      </c>
      <c r="F4" s="260">
        <v>33425</v>
      </c>
      <c r="G4" s="258" t="s">
        <v>504</v>
      </c>
      <c r="H4" s="258" t="s">
        <v>532</v>
      </c>
      <c r="I4" s="258" t="s">
        <v>76</v>
      </c>
      <c r="M4" s="258" t="s">
        <v>519</v>
      </c>
      <c r="Z4" s="258">
        <v>15000</v>
      </c>
      <c r="AA4" s="258">
        <v>2</v>
      </c>
      <c r="AB4" s="258" t="s">
        <v>1636</v>
      </c>
    </row>
    <row r="5" spans="1:28" x14ac:dyDescent="0.2">
      <c r="A5" s="258">
        <v>211546</v>
      </c>
      <c r="B5" s="258" t="s">
        <v>1595</v>
      </c>
      <c r="C5" s="258" t="s">
        <v>85</v>
      </c>
      <c r="D5" s="258" t="s">
        <v>282</v>
      </c>
      <c r="E5" s="258" t="s">
        <v>531</v>
      </c>
      <c r="F5" s="260">
        <v>35406</v>
      </c>
      <c r="G5" s="258" t="s">
        <v>1752</v>
      </c>
      <c r="H5" s="258" t="s">
        <v>962</v>
      </c>
      <c r="I5" s="258" t="s">
        <v>76</v>
      </c>
      <c r="Z5" s="258">
        <v>15000</v>
      </c>
      <c r="AA5" s="258">
        <v>3</v>
      </c>
      <c r="AB5" s="258" t="s">
        <v>1821</v>
      </c>
    </row>
    <row r="6" spans="1:28" x14ac:dyDescent="0.2">
      <c r="A6" s="258">
        <v>213051</v>
      </c>
      <c r="B6" s="258" t="s">
        <v>1468</v>
      </c>
      <c r="C6" s="258" t="s">
        <v>74</v>
      </c>
      <c r="D6" s="258" t="s">
        <v>1469</v>
      </c>
      <c r="E6" s="258" t="s">
        <v>531</v>
      </c>
      <c r="F6" s="260">
        <v>35075</v>
      </c>
      <c r="G6" s="258" t="s">
        <v>528</v>
      </c>
      <c r="H6" s="258" t="s">
        <v>532</v>
      </c>
      <c r="I6" s="258" t="s">
        <v>76</v>
      </c>
      <c r="M6" s="258" t="s">
        <v>528</v>
      </c>
      <c r="Z6" s="258">
        <v>15000</v>
      </c>
      <c r="AA6" s="258">
        <v>4</v>
      </c>
      <c r="AB6" s="258" t="s">
        <v>1822</v>
      </c>
    </row>
    <row r="7" spans="1:28" x14ac:dyDescent="0.2">
      <c r="A7" s="258">
        <v>213792</v>
      </c>
      <c r="B7" s="258" t="s">
        <v>1302</v>
      </c>
      <c r="C7" s="258" t="s">
        <v>1303</v>
      </c>
      <c r="D7" s="258" t="s">
        <v>1010</v>
      </c>
      <c r="E7" s="258" t="s">
        <v>531</v>
      </c>
      <c r="F7" s="260">
        <v>31013</v>
      </c>
      <c r="G7" s="258" t="s">
        <v>514</v>
      </c>
      <c r="H7" s="258" t="s">
        <v>532</v>
      </c>
      <c r="I7" s="258" t="s">
        <v>76</v>
      </c>
      <c r="M7" s="258" t="s">
        <v>514</v>
      </c>
      <c r="Z7" s="258">
        <v>15000</v>
      </c>
    </row>
    <row r="8" spans="1:28" x14ac:dyDescent="0.2">
      <c r="A8" s="258">
        <v>210956</v>
      </c>
      <c r="B8" s="258" t="s">
        <v>1089</v>
      </c>
      <c r="C8" s="258" t="s">
        <v>115</v>
      </c>
      <c r="D8" s="258" t="s">
        <v>1090</v>
      </c>
      <c r="E8" s="258" t="s">
        <v>531</v>
      </c>
      <c r="F8" s="260">
        <v>30064</v>
      </c>
      <c r="G8" s="258" t="s">
        <v>1643</v>
      </c>
      <c r="H8" s="258" t="s">
        <v>532</v>
      </c>
      <c r="I8" s="258" t="s">
        <v>76</v>
      </c>
      <c r="M8" s="258" t="s">
        <v>523</v>
      </c>
    </row>
    <row r="9" spans="1:28" x14ac:dyDescent="0.2">
      <c r="A9" s="258">
        <v>211383</v>
      </c>
      <c r="B9" s="258" t="s">
        <v>1178</v>
      </c>
      <c r="C9" s="258" t="s">
        <v>91</v>
      </c>
      <c r="D9" s="258" t="s">
        <v>322</v>
      </c>
      <c r="E9" s="258" t="s">
        <v>531</v>
      </c>
      <c r="F9" s="260">
        <v>32459</v>
      </c>
      <c r="G9" s="258" t="s">
        <v>1680</v>
      </c>
      <c r="H9" s="258" t="s">
        <v>532</v>
      </c>
      <c r="I9" s="258" t="s">
        <v>76</v>
      </c>
      <c r="M9" s="258" t="s">
        <v>516</v>
      </c>
    </row>
    <row r="10" spans="1:28" x14ac:dyDescent="0.2">
      <c r="A10" s="258">
        <v>212384</v>
      </c>
      <c r="B10" s="258" t="s">
        <v>1549</v>
      </c>
      <c r="C10" s="258" t="s">
        <v>1331</v>
      </c>
      <c r="D10" s="258" t="s">
        <v>293</v>
      </c>
      <c r="E10" s="258" t="s">
        <v>531</v>
      </c>
      <c r="F10" s="260">
        <v>34745</v>
      </c>
      <c r="G10" s="258" t="s">
        <v>1659</v>
      </c>
      <c r="H10" s="258" t="s">
        <v>532</v>
      </c>
      <c r="I10" s="258" t="s">
        <v>76</v>
      </c>
      <c r="M10" s="258" t="s">
        <v>506</v>
      </c>
    </row>
    <row r="11" spans="1:28" x14ac:dyDescent="0.2">
      <c r="A11" s="258">
        <v>209218</v>
      </c>
      <c r="B11" s="258" t="s">
        <v>1457</v>
      </c>
      <c r="C11" s="258" t="s">
        <v>78</v>
      </c>
      <c r="D11" s="258" t="s">
        <v>325</v>
      </c>
      <c r="E11" s="258" t="s">
        <v>530</v>
      </c>
      <c r="F11" s="260"/>
      <c r="H11" s="258" t="s">
        <v>532</v>
      </c>
      <c r="I11" s="258" t="s">
        <v>76</v>
      </c>
      <c r="M11" s="258" t="s">
        <v>504</v>
      </c>
      <c r="Z11" s="258">
        <v>30000</v>
      </c>
    </row>
    <row r="12" spans="1:28" x14ac:dyDescent="0.2">
      <c r="A12" s="258">
        <v>205376</v>
      </c>
      <c r="B12" s="258" t="s">
        <v>1316</v>
      </c>
      <c r="C12" s="258" t="s">
        <v>190</v>
      </c>
      <c r="D12" s="258" t="s">
        <v>1071</v>
      </c>
      <c r="E12" s="258" t="s">
        <v>531</v>
      </c>
      <c r="F12" s="260">
        <v>28584</v>
      </c>
      <c r="G12" s="258" t="s">
        <v>504</v>
      </c>
      <c r="H12" s="258" t="s">
        <v>532</v>
      </c>
      <c r="I12" s="258" t="s">
        <v>76</v>
      </c>
      <c r="M12" s="258" t="s">
        <v>526</v>
      </c>
    </row>
    <row r="13" spans="1:28" x14ac:dyDescent="0.2">
      <c r="A13" s="258">
        <v>205811</v>
      </c>
      <c r="B13" s="258" t="s">
        <v>250</v>
      </c>
      <c r="C13" s="258" t="s">
        <v>74</v>
      </c>
      <c r="D13" s="258" t="s">
        <v>1257</v>
      </c>
      <c r="E13" s="258" t="s">
        <v>530</v>
      </c>
      <c r="F13" s="260">
        <v>30396</v>
      </c>
      <c r="G13" s="258" t="s">
        <v>504</v>
      </c>
      <c r="H13" s="258" t="s">
        <v>532</v>
      </c>
      <c r="I13" s="258" t="s">
        <v>76</v>
      </c>
      <c r="M13" s="258" t="s">
        <v>515</v>
      </c>
    </row>
    <row r="14" spans="1:28" x14ac:dyDescent="0.2">
      <c r="A14" s="258">
        <v>209156</v>
      </c>
      <c r="B14" s="258" t="s">
        <v>1503</v>
      </c>
      <c r="C14" s="258" t="s">
        <v>1034</v>
      </c>
      <c r="D14" s="258" t="s">
        <v>319</v>
      </c>
      <c r="E14" s="258" t="s">
        <v>531</v>
      </c>
      <c r="F14" s="260">
        <v>29068</v>
      </c>
      <c r="G14" s="258" t="s">
        <v>1719</v>
      </c>
      <c r="H14" s="258" t="s">
        <v>532</v>
      </c>
      <c r="I14" s="258" t="s">
        <v>76</v>
      </c>
      <c r="M14" s="258" t="s">
        <v>506</v>
      </c>
    </row>
    <row r="15" spans="1:28" x14ac:dyDescent="0.2">
      <c r="A15" s="258">
        <v>209983</v>
      </c>
      <c r="B15" s="258" t="s">
        <v>1116</v>
      </c>
      <c r="C15" s="258" t="s">
        <v>132</v>
      </c>
      <c r="D15" s="258" t="s">
        <v>1117</v>
      </c>
      <c r="E15" s="258" t="s">
        <v>531</v>
      </c>
      <c r="F15" s="260">
        <v>31287</v>
      </c>
      <c r="G15" s="258" t="s">
        <v>956</v>
      </c>
      <c r="H15" s="258" t="s">
        <v>532</v>
      </c>
      <c r="I15" s="258" t="s">
        <v>76</v>
      </c>
      <c r="M15" s="258" t="s">
        <v>523</v>
      </c>
    </row>
    <row r="16" spans="1:28" x14ac:dyDescent="0.2">
      <c r="A16" s="258">
        <v>210081</v>
      </c>
      <c r="B16" s="258" t="s">
        <v>1392</v>
      </c>
      <c r="C16" s="258" t="s">
        <v>214</v>
      </c>
      <c r="D16" s="258" t="s">
        <v>337</v>
      </c>
      <c r="E16" s="258" t="s">
        <v>531</v>
      </c>
      <c r="F16" s="260">
        <v>31503</v>
      </c>
      <c r="G16" s="258" t="s">
        <v>504</v>
      </c>
      <c r="H16" s="258" t="s">
        <v>532</v>
      </c>
      <c r="I16" s="258" t="s">
        <v>76</v>
      </c>
      <c r="M16" s="258" t="s">
        <v>504</v>
      </c>
    </row>
    <row r="17" spans="1:22" x14ac:dyDescent="0.2">
      <c r="A17" s="258">
        <v>210086</v>
      </c>
      <c r="B17" s="258" t="s">
        <v>1552</v>
      </c>
      <c r="C17" s="258" t="s">
        <v>207</v>
      </c>
      <c r="D17" s="258" t="s">
        <v>345</v>
      </c>
      <c r="E17" s="258" t="s">
        <v>531</v>
      </c>
      <c r="F17" s="260">
        <v>29229</v>
      </c>
      <c r="G17" s="258" t="s">
        <v>1642</v>
      </c>
      <c r="H17" s="258" t="s">
        <v>532</v>
      </c>
      <c r="I17" s="258" t="s">
        <v>76</v>
      </c>
      <c r="M17" s="258" t="s">
        <v>506</v>
      </c>
    </row>
    <row r="18" spans="1:22" x14ac:dyDescent="0.2">
      <c r="A18" s="258">
        <v>210993</v>
      </c>
      <c r="B18" s="258" t="s">
        <v>1258</v>
      </c>
      <c r="C18" s="258" t="s">
        <v>121</v>
      </c>
      <c r="D18" s="258" t="s">
        <v>1259</v>
      </c>
      <c r="E18" s="258" t="s">
        <v>530</v>
      </c>
      <c r="F18" s="260">
        <v>34951</v>
      </c>
      <c r="G18" s="258" t="s">
        <v>504</v>
      </c>
      <c r="H18" s="258" t="s">
        <v>532</v>
      </c>
      <c r="I18" s="258" t="s">
        <v>76</v>
      </c>
      <c r="M18" s="258" t="s">
        <v>515</v>
      </c>
    </row>
    <row r="19" spans="1:22" x14ac:dyDescent="0.2">
      <c r="A19" s="258">
        <v>211038</v>
      </c>
      <c r="B19" s="258" t="s">
        <v>1373</v>
      </c>
      <c r="C19" s="258" t="s">
        <v>142</v>
      </c>
      <c r="D19" s="258" t="s">
        <v>425</v>
      </c>
      <c r="E19" s="258" t="s">
        <v>531</v>
      </c>
      <c r="F19" s="260">
        <v>35169</v>
      </c>
      <c r="G19" s="258" t="s">
        <v>504</v>
      </c>
      <c r="H19" s="258" t="s">
        <v>532</v>
      </c>
      <c r="I19" s="258" t="s">
        <v>76</v>
      </c>
      <c r="M19" s="258" t="s">
        <v>504</v>
      </c>
    </row>
    <row r="20" spans="1:22" x14ac:dyDescent="0.2">
      <c r="A20" s="258">
        <v>211177</v>
      </c>
      <c r="B20" s="258" t="s">
        <v>1440</v>
      </c>
      <c r="C20" s="258" t="s">
        <v>1441</v>
      </c>
      <c r="D20" s="258" t="s">
        <v>328</v>
      </c>
      <c r="E20" s="258" t="s">
        <v>531</v>
      </c>
      <c r="F20" s="260">
        <v>35066</v>
      </c>
      <c r="G20" s="258" t="s">
        <v>504</v>
      </c>
      <c r="H20" s="258" t="s">
        <v>532</v>
      </c>
      <c r="I20" s="258" t="s">
        <v>76</v>
      </c>
      <c r="M20" s="258" t="s">
        <v>504</v>
      </c>
    </row>
    <row r="21" spans="1:22" x14ac:dyDescent="0.2">
      <c r="A21" s="258">
        <v>211183</v>
      </c>
      <c r="B21" s="258" t="s">
        <v>1593</v>
      </c>
      <c r="C21" s="258" t="s">
        <v>177</v>
      </c>
      <c r="D21" s="258" t="s">
        <v>321</v>
      </c>
      <c r="E21" s="258" t="s">
        <v>530</v>
      </c>
      <c r="F21" s="260">
        <v>36161</v>
      </c>
      <c r="G21" s="258" t="s">
        <v>504</v>
      </c>
      <c r="H21" s="258" t="s">
        <v>962</v>
      </c>
      <c r="I21" s="258" t="s">
        <v>76</v>
      </c>
    </row>
    <row r="22" spans="1:22" x14ac:dyDescent="0.2">
      <c r="A22" s="258">
        <v>211320</v>
      </c>
      <c r="B22" s="258" t="s">
        <v>1294</v>
      </c>
      <c r="C22" s="258" t="s">
        <v>147</v>
      </c>
      <c r="D22" s="258" t="s">
        <v>364</v>
      </c>
      <c r="E22" s="258" t="s">
        <v>531</v>
      </c>
      <c r="F22" s="260">
        <v>35469</v>
      </c>
      <c r="G22" s="258" t="s">
        <v>504</v>
      </c>
      <c r="H22" s="258" t="s">
        <v>532</v>
      </c>
      <c r="I22" s="258" t="s">
        <v>76</v>
      </c>
      <c r="M22" s="258" t="s">
        <v>514</v>
      </c>
    </row>
    <row r="23" spans="1:22" x14ac:dyDescent="0.2">
      <c r="A23" s="258">
        <v>211359</v>
      </c>
      <c r="B23" s="258" t="s">
        <v>1495</v>
      </c>
      <c r="C23" s="258" t="s">
        <v>1496</v>
      </c>
      <c r="D23" s="258" t="s">
        <v>377</v>
      </c>
      <c r="E23" s="258" t="s">
        <v>531</v>
      </c>
      <c r="F23" s="260">
        <v>34735</v>
      </c>
      <c r="G23" s="258" t="s">
        <v>504</v>
      </c>
      <c r="H23" s="258" t="s">
        <v>532</v>
      </c>
      <c r="I23" s="258" t="s">
        <v>76</v>
      </c>
      <c r="M23" s="258" t="s">
        <v>506</v>
      </c>
    </row>
    <row r="24" spans="1:22" x14ac:dyDescent="0.2">
      <c r="A24" s="258">
        <v>211381</v>
      </c>
      <c r="B24" s="258" t="s">
        <v>1260</v>
      </c>
      <c r="C24" s="258" t="s">
        <v>74</v>
      </c>
      <c r="D24" s="258" t="s">
        <v>315</v>
      </c>
      <c r="E24" s="258" t="s">
        <v>531</v>
      </c>
      <c r="F24" s="260">
        <v>35089</v>
      </c>
      <c r="G24" s="258" t="s">
        <v>504</v>
      </c>
      <c r="H24" s="258" t="s">
        <v>532</v>
      </c>
      <c r="I24" s="258" t="s">
        <v>76</v>
      </c>
      <c r="M24" s="258" t="s">
        <v>515</v>
      </c>
    </row>
    <row r="25" spans="1:22" x14ac:dyDescent="0.2">
      <c r="A25" s="258">
        <v>211627</v>
      </c>
      <c r="B25" s="258" t="s">
        <v>1523</v>
      </c>
      <c r="C25" s="258" t="s">
        <v>1006</v>
      </c>
      <c r="D25" s="258" t="s">
        <v>1064</v>
      </c>
      <c r="E25" s="258" t="s">
        <v>531</v>
      </c>
      <c r="F25" s="260">
        <v>34546</v>
      </c>
      <c r="G25" s="258" t="s">
        <v>710</v>
      </c>
      <c r="H25" s="258" t="s">
        <v>532</v>
      </c>
      <c r="I25" s="258" t="s">
        <v>76</v>
      </c>
      <c r="M25" s="258" t="s">
        <v>506</v>
      </c>
    </row>
    <row r="26" spans="1:22" x14ac:dyDescent="0.2">
      <c r="A26" s="258">
        <v>211818</v>
      </c>
      <c r="B26" s="258" t="s">
        <v>1416</v>
      </c>
      <c r="C26" s="258" t="s">
        <v>157</v>
      </c>
      <c r="D26" s="258" t="s">
        <v>1133</v>
      </c>
      <c r="E26" s="258" t="s">
        <v>531</v>
      </c>
      <c r="F26" s="260">
        <v>33049</v>
      </c>
      <c r="G26" s="258" t="s">
        <v>504</v>
      </c>
      <c r="H26" s="258" t="s">
        <v>532</v>
      </c>
      <c r="I26" s="258" t="s">
        <v>76</v>
      </c>
      <c r="M26" s="258" t="s">
        <v>504</v>
      </c>
    </row>
    <row r="27" spans="1:22" x14ac:dyDescent="0.2">
      <c r="A27" s="258">
        <v>211843</v>
      </c>
      <c r="B27" s="258" t="s">
        <v>1545</v>
      </c>
      <c r="C27" s="258" t="s">
        <v>71</v>
      </c>
      <c r="D27" s="258" t="s">
        <v>287</v>
      </c>
      <c r="E27" s="258" t="s">
        <v>531</v>
      </c>
      <c r="F27" s="260">
        <v>34525</v>
      </c>
      <c r="G27" s="258" t="s">
        <v>1701</v>
      </c>
      <c r="H27" s="258" t="s">
        <v>532</v>
      </c>
      <c r="I27" s="258" t="s">
        <v>76</v>
      </c>
      <c r="M27" s="258" t="s">
        <v>506</v>
      </c>
    </row>
    <row r="28" spans="1:22" x14ac:dyDescent="0.2">
      <c r="A28" s="258">
        <v>211903</v>
      </c>
      <c r="B28" s="258" t="s">
        <v>1285</v>
      </c>
      <c r="C28" s="258" t="s">
        <v>133</v>
      </c>
      <c r="D28" s="258" t="s">
        <v>1286</v>
      </c>
      <c r="E28" s="258" t="s">
        <v>530</v>
      </c>
      <c r="F28" s="260">
        <v>32309</v>
      </c>
      <c r="G28" s="258" t="s">
        <v>514</v>
      </c>
      <c r="H28" s="258" t="s">
        <v>532</v>
      </c>
      <c r="I28" s="258" t="s">
        <v>76</v>
      </c>
      <c r="M28" s="258" t="s">
        <v>514</v>
      </c>
    </row>
    <row r="29" spans="1:22" x14ac:dyDescent="0.2">
      <c r="A29" s="258">
        <v>211941</v>
      </c>
      <c r="B29" s="258" t="s">
        <v>1600</v>
      </c>
      <c r="C29" s="258" t="s">
        <v>120</v>
      </c>
      <c r="D29" s="258" t="s">
        <v>1004</v>
      </c>
      <c r="E29" s="258" t="s">
        <v>531</v>
      </c>
      <c r="F29" s="260">
        <v>34234</v>
      </c>
      <c r="G29" s="258" t="s">
        <v>504</v>
      </c>
      <c r="H29" s="258" t="s">
        <v>962</v>
      </c>
      <c r="I29" s="258" t="s">
        <v>76</v>
      </c>
    </row>
    <row r="30" spans="1:22" x14ac:dyDescent="0.2">
      <c r="A30" s="258">
        <v>211984</v>
      </c>
      <c r="B30" s="258" t="s">
        <v>1463</v>
      </c>
      <c r="C30" s="258" t="s">
        <v>95</v>
      </c>
      <c r="D30" s="258" t="s">
        <v>319</v>
      </c>
      <c r="E30" s="258" t="s">
        <v>531</v>
      </c>
      <c r="F30" s="260">
        <v>33730</v>
      </c>
      <c r="G30" s="258" t="s">
        <v>504</v>
      </c>
      <c r="H30" s="258" t="s">
        <v>532</v>
      </c>
      <c r="I30" s="258" t="s">
        <v>76</v>
      </c>
      <c r="M30" s="258" t="s">
        <v>504</v>
      </c>
      <c r="V30" s="258" t="s">
        <v>1626</v>
      </c>
    </row>
    <row r="31" spans="1:22" x14ac:dyDescent="0.2">
      <c r="A31" s="258">
        <v>212029</v>
      </c>
      <c r="B31" s="258" t="s">
        <v>1255</v>
      </c>
      <c r="C31" s="258" t="s">
        <v>104</v>
      </c>
      <c r="D31" s="258" t="s">
        <v>1256</v>
      </c>
      <c r="E31" s="258" t="s">
        <v>531</v>
      </c>
      <c r="F31" s="260">
        <v>33980</v>
      </c>
      <c r="G31" s="258" t="s">
        <v>504</v>
      </c>
      <c r="H31" s="258" t="s">
        <v>532</v>
      </c>
      <c r="I31" s="258" t="s">
        <v>76</v>
      </c>
      <c r="M31" s="258" t="s">
        <v>515</v>
      </c>
    </row>
    <row r="32" spans="1:22" x14ac:dyDescent="0.2">
      <c r="A32" s="258">
        <v>212051</v>
      </c>
      <c r="B32" s="258" t="s">
        <v>1385</v>
      </c>
      <c r="C32" s="258" t="s">
        <v>133</v>
      </c>
      <c r="D32" s="258" t="s">
        <v>391</v>
      </c>
      <c r="E32" s="258" t="s">
        <v>531</v>
      </c>
      <c r="F32" s="260">
        <v>35693</v>
      </c>
      <c r="G32" s="258" t="s">
        <v>504</v>
      </c>
      <c r="H32" s="258" t="s">
        <v>532</v>
      </c>
      <c r="I32" s="258" t="s">
        <v>76</v>
      </c>
      <c r="M32" s="258" t="s">
        <v>504</v>
      </c>
    </row>
    <row r="33" spans="1:13" x14ac:dyDescent="0.2">
      <c r="A33" s="258">
        <v>212059</v>
      </c>
      <c r="B33" s="258" t="s">
        <v>576</v>
      </c>
      <c r="C33" s="258" t="s">
        <v>121</v>
      </c>
      <c r="D33" s="258" t="s">
        <v>1248</v>
      </c>
      <c r="E33" s="258" t="s">
        <v>531</v>
      </c>
      <c r="F33" s="260">
        <v>34865</v>
      </c>
      <c r="G33" s="258" t="s">
        <v>1765</v>
      </c>
      <c r="H33" s="258" t="s">
        <v>532</v>
      </c>
      <c r="I33" s="258" t="s">
        <v>76</v>
      </c>
      <c r="M33" s="258" t="s">
        <v>515</v>
      </c>
    </row>
    <row r="34" spans="1:13" x14ac:dyDescent="0.2">
      <c r="A34" s="258">
        <v>212118</v>
      </c>
      <c r="B34" s="258" t="s">
        <v>1455</v>
      </c>
      <c r="C34" s="258" t="s">
        <v>78</v>
      </c>
      <c r="D34" s="258" t="s">
        <v>283</v>
      </c>
      <c r="E34" s="258" t="s">
        <v>531</v>
      </c>
      <c r="F34" s="260">
        <v>36136</v>
      </c>
      <c r="G34" s="258" t="s">
        <v>504</v>
      </c>
      <c r="H34" s="258" t="s">
        <v>532</v>
      </c>
      <c r="I34" s="258" t="s">
        <v>76</v>
      </c>
      <c r="M34" s="258" t="s">
        <v>504</v>
      </c>
    </row>
    <row r="35" spans="1:13" x14ac:dyDescent="0.2">
      <c r="A35" s="258">
        <v>212191</v>
      </c>
      <c r="B35" s="258" t="s">
        <v>1576</v>
      </c>
      <c r="C35" s="258" t="s">
        <v>78</v>
      </c>
      <c r="D35" s="258" t="s">
        <v>372</v>
      </c>
      <c r="E35" s="258" t="s">
        <v>531</v>
      </c>
      <c r="F35" s="260">
        <v>31413</v>
      </c>
      <c r="G35" s="258" t="s">
        <v>1675</v>
      </c>
      <c r="H35" s="258" t="s">
        <v>532</v>
      </c>
      <c r="I35" s="258" t="s">
        <v>76</v>
      </c>
      <c r="M35" s="258" t="s">
        <v>518</v>
      </c>
    </row>
    <row r="36" spans="1:13" x14ac:dyDescent="0.2">
      <c r="A36" s="258">
        <v>212195</v>
      </c>
      <c r="B36" s="258" t="s">
        <v>1171</v>
      </c>
      <c r="C36" s="258" t="s">
        <v>1012</v>
      </c>
      <c r="D36" s="258" t="s">
        <v>299</v>
      </c>
      <c r="E36" s="258" t="s">
        <v>531</v>
      </c>
      <c r="F36" s="260">
        <v>34047</v>
      </c>
      <c r="G36" s="258" t="s">
        <v>504</v>
      </c>
      <c r="H36" s="258" t="s">
        <v>532</v>
      </c>
      <c r="I36" s="258" t="s">
        <v>76</v>
      </c>
      <c r="M36" s="258" t="s">
        <v>516</v>
      </c>
    </row>
    <row r="37" spans="1:13" x14ac:dyDescent="0.2">
      <c r="A37" s="258">
        <v>212215</v>
      </c>
      <c r="B37" s="258" t="s">
        <v>1527</v>
      </c>
      <c r="C37" s="258" t="s">
        <v>78</v>
      </c>
      <c r="D37" s="258" t="s">
        <v>454</v>
      </c>
      <c r="E37" s="258" t="s">
        <v>530</v>
      </c>
      <c r="F37" s="260">
        <v>35471</v>
      </c>
      <c r="G37" s="258" t="s">
        <v>504</v>
      </c>
      <c r="H37" s="258" t="s">
        <v>532</v>
      </c>
      <c r="I37" s="258" t="s">
        <v>76</v>
      </c>
      <c r="M37" s="258" t="s">
        <v>506</v>
      </c>
    </row>
    <row r="38" spans="1:13" x14ac:dyDescent="0.2">
      <c r="A38" s="258">
        <v>212239</v>
      </c>
      <c r="B38" s="258" t="s">
        <v>1224</v>
      </c>
      <c r="C38" s="258" t="s">
        <v>201</v>
      </c>
      <c r="D38" s="258" t="s">
        <v>411</v>
      </c>
      <c r="E38" s="258" t="s">
        <v>530</v>
      </c>
      <c r="F38" s="260">
        <v>34905</v>
      </c>
      <c r="G38" s="258" t="s">
        <v>513</v>
      </c>
      <c r="H38" s="258" t="s">
        <v>532</v>
      </c>
      <c r="I38" s="258" t="s">
        <v>76</v>
      </c>
      <c r="M38" s="258" t="s">
        <v>513</v>
      </c>
    </row>
    <row r="39" spans="1:13" x14ac:dyDescent="0.2">
      <c r="A39" s="258">
        <v>212283</v>
      </c>
      <c r="B39" s="258" t="s">
        <v>1183</v>
      </c>
      <c r="C39" s="258" t="s">
        <v>138</v>
      </c>
      <c r="D39" s="258" t="s">
        <v>1184</v>
      </c>
      <c r="E39" s="258" t="s">
        <v>530</v>
      </c>
      <c r="F39" s="260">
        <v>35933</v>
      </c>
      <c r="G39" s="258" t="s">
        <v>504</v>
      </c>
      <c r="H39" s="258" t="s">
        <v>532</v>
      </c>
      <c r="I39" s="258" t="s">
        <v>76</v>
      </c>
      <c r="M39" s="258" t="s">
        <v>516</v>
      </c>
    </row>
    <row r="40" spans="1:13" x14ac:dyDescent="0.2">
      <c r="A40" s="258">
        <v>212308</v>
      </c>
      <c r="B40" s="258" t="s">
        <v>1186</v>
      </c>
      <c r="C40" s="258" t="s">
        <v>87</v>
      </c>
      <c r="D40" s="258" t="s">
        <v>315</v>
      </c>
      <c r="E40" s="258" t="s">
        <v>530</v>
      </c>
      <c r="F40" s="260">
        <v>33410</v>
      </c>
      <c r="G40" s="258" t="s">
        <v>504</v>
      </c>
      <c r="H40" s="258" t="s">
        <v>532</v>
      </c>
      <c r="I40" s="258" t="s">
        <v>76</v>
      </c>
      <c r="M40" s="258" t="s">
        <v>516</v>
      </c>
    </row>
    <row r="41" spans="1:13" x14ac:dyDescent="0.2">
      <c r="A41" s="258">
        <v>212331</v>
      </c>
      <c r="B41" s="258" t="s">
        <v>1524</v>
      </c>
      <c r="C41" s="258" t="s">
        <v>98</v>
      </c>
      <c r="D41" s="258" t="s">
        <v>315</v>
      </c>
      <c r="E41" s="258" t="s">
        <v>531</v>
      </c>
      <c r="F41" s="260">
        <v>33482</v>
      </c>
      <c r="G41" s="258" t="s">
        <v>1774</v>
      </c>
      <c r="H41" s="258" t="s">
        <v>532</v>
      </c>
      <c r="I41" s="258" t="s">
        <v>76</v>
      </c>
      <c r="M41" s="258" t="s">
        <v>506</v>
      </c>
    </row>
    <row r="42" spans="1:13" x14ac:dyDescent="0.2">
      <c r="A42" s="258">
        <v>212347</v>
      </c>
      <c r="B42" s="258" t="s">
        <v>1352</v>
      </c>
      <c r="C42" s="258" t="s">
        <v>88</v>
      </c>
      <c r="D42" s="258" t="s">
        <v>1195</v>
      </c>
      <c r="E42" s="258" t="s">
        <v>531</v>
      </c>
      <c r="F42" s="260">
        <v>35704</v>
      </c>
      <c r="G42" s="258" t="s">
        <v>504</v>
      </c>
      <c r="H42" s="258" t="s">
        <v>532</v>
      </c>
      <c r="I42" s="258" t="s">
        <v>76</v>
      </c>
      <c r="M42" s="258" t="s">
        <v>504</v>
      </c>
    </row>
    <row r="43" spans="1:13" x14ac:dyDescent="0.2">
      <c r="A43" s="258">
        <v>212353</v>
      </c>
      <c r="B43" s="258" t="s">
        <v>1476</v>
      </c>
      <c r="C43" s="258" t="s">
        <v>159</v>
      </c>
      <c r="D43" s="258" t="s">
        <v>993</v>
      </c>
      <c r="E43" s="258" t="s">
        <v>531</v>
      </c>
      <c r="F43" s="260">
        <v>35796</v>
      </c>
      <c r="G43" s="258" t="s">
        <v>1701</v>
      </c>
      <c r="H43" s="258" t="s">
        <v>532</v>
      </c>
      <c r="I43" s="258" t="s">
        <v>76</v>
      </c>
      <c r="M43" s="258" t="s">
        <v>506</v>
      </c>
    </row>
    <row r="44" spans="1:13" x14ac:dyDescent="0.2">
      <c r="A44" s="258">
        <v>212401</v>
      </c>
      <c r="B44" s="258" t="s">
        <v>1540</v>
      </c>
      <c r="C44" s="258" t="s">
        <v>121</v>
      </c>
      <c r="D44" s="258" t="s">
        <v>441</v>
      </c>
      <c r="E44" s="258" t="s">
        <v>531</v>
      </c>
      <c r="F44" s="260">
        <v>31260</v>
      </c>
      <c r="G44" s="258" t="s">
        <v>504</v>
      </c>
      <c r="H44" s="258" t="s">
        <v>532</v>
      </c>
      <c r="I44" s="258" t="s">
        <v>76</v>
      </c>
      <c r="M44" s="258" t="s">
        <v>506</v>
      </c>
    </row>
    <row r="45" spans="1:13" x14ac:dyDescent="0.2">
      <c r="A45" s="258">
        <v>212433</v>
      </c>
      <c r="B45" s="258" t="s">
        <v>1409</v>
      </c>
      <c r="C45" s="258" t="s">
        <v>167</v>
      </c>
      <c r="D45" s="258" t="s">
        <v>297</v>
      </c>
      <c r="E45" s="258" t="s">
        <v>531</v>
      </c>
      <c r="F45" s="260">
        <v>34177</v>
      </c>
      <c r="G45" s="258" t="s">
        <v>504</v>
      </c>
      <c r="H45" s="258" t="s">
        <v>532</v>
      </c>
      <c r="I45" s="258" t="s">
        <v>76</v>
      </c>
      <c r="M45" s="258" t="s">
        <v>504</v>
      </c>
    </row>
    <row r="46" spans="1:13" x14ac:dyDescent="0.2">
      <c r="A46" s="258">
        <v>212501</v>
      </c>
      <c r="B46" s="258" t="s">
        <v>1485</v>
      </c>
      <c r="C46" s="258" t="s">
        <v>193</v>
      </c>
      <c r="D46" s="258" t="s">
        <v>1326</v>
      </c>
      <c r="E46" s="258" t="s">
        <v>531</v>
      </c>
      <c r="F46" s="260">
        <v>36007</v>
      </c>
      <c r="G46" s="258" t="s">
        <v>1707</v>
      </c>
      <c r="H46" s="258" t="s">
        <v>532</v>
      </c>
      <c r="I46" s="258" t="s">
        <v>76</v>
      </c>
      <c r="M46" s="258" t="s">
        <v>506</v>
      </c>
    </row>
    <row r="47" spans="1:13" x14ac:dyDescent="0.2">
      <c r="A47" s="258">
        <v>212545</v>
      </c>
      <c r="B47" s="258" t="s">
        <v>1482</v>
      </c>
      <c r="C47" s="258" t="s">
        <v>78</v>
      </c>
      <c r="D47" s="258" t="s">
        <v>418</v>
      </c>
      <c r="E47" s="258" t="s">
        <v>531</v>
      </c>
      <c r="F47" s="260">
        <v>35207</v>
      </c>
      <c r="G47" s="258" t="s">
        <v>504</v>
      </c>
      <c r="H47" s="258" t="s">
        <v>532</v>
      </c>
      <c r="I47" s="258" t="s">
        <v>76</v>
      </c>
      <c r="M47" s="258" t="s">
        <v>506</v>
      </c>
    </row>
    <row r="48" spans="1:13" x14ac:dyDescent="0.2">
      <c r="A48" s="258">
        <v>212576</v>
      </c>
      <c r="B48" s="258" t="s">
        <v>1100</v>
      </c>
      <c r="C48" s="258" t="s">
        <v>117</v>
      </c>
      <c r="D48" s="258" t="s">
        <v>278</v>
      </c>
      <c r="E48" s="258" t="s">
        <v>530</v>
      </c>
      <c r="F48" s="260">
        <v>34505</v>
      </c>
      <c r="G48" s="258" t="s">
        <v>955</v>
      </c>
      <c r="H48" s="258" t="s">
        <v>532</v>
      </c>
      <c r="I48" s="258" t="s">
        <v>76</v>
      </c>
      <c r="M48" s="258" t="s">
        <v>523</v>
      </c>
    </row>
    <row r="49" spans="1:13" x14ac:dyDescent="0.2">
      <c r="A49" s="258">
        <v>212676</v>
      </c>
      <c r="B49" s="258" t="s">
        <v>1544</v>
      </c>
      <c r="C49" s="258" t="s">
        <v>161</v>
      </c>
      <c r="D49" s="258" t="s">
        <v>297</v>
      </c>
      <c r="E49" s="258" t="s">
        <v>530</v>
      </c>
      <c r="F49" s="260">
        <v>35593</v>
      </c>
      <c r="G49" s="258" t="s">
        <v>504</v>
      </c>
      <c r="H49" s="258" t="s">
        <v>532</v>
      </c>
      <c r="I49" s="258" t="s">
        <v>76</v>
      </c>
      <c r="M49" s="258" t="s">
        <v>506</v>
      </c>
    </row>
    <row r="50" spans="1:13" x14ac:dyDescent="0.2">
      <c r="A50" s="258">
        <v>212723</v>
      </c>
      <c r="B50" s="258" t="s">
        <v>1083</v>
      </c>
      <c r="C50" s="258" t="s">
        <v>238</v>
      </c>
      <c r="D50" s="258" t="s">
        <v>1084</v>
      </c>
      <c r="E50" s="258" t="s">
        <v>530</v>
      </c>
      <c r="F50" s="260">
        <v>34613</v>
      </c>
      <c r="G50" s="258" t="s">
        <v>523</v>
      </c>
      <c r="H50" s="258" t="s">
        <v>532</v>
      </c>
      <c r="I50" s="258" t="s">
        <v>76</v>
      </c>
      <c r="M50" s="258" t="s">
        <v>523</v>
      </c>
    </row>
    <row r="51" spans="1:13" x14ac:dyDescent="0.2">
      <c r="A51" s="258">
        <v>212734</v>
      </c>
      <c r="B51" s="258" t="s">
        <v>1261</v>
      </c>
      <c r="C51" s="258" t="s">
        <v>106</v>
      </c>
      <c r="D51" s="258" t="s">
        <v>1262</v>
      </c>
      <c r="E51" s="258" t="s">
        <v>531</v>
      </c>
      <c r="F51" s="260">
        <v>35972</v>
      </c>
      <c r="G51" s="258" t="s">
        <v>504</v>
      </c>
      <c r="H51" s="258" t="s">
        <v>532</v>
      </c>
      <c r="I51" s="258" t="s">
        <v>76</v>
      </c>
      <c r="M51" s="258" t="s">
        <v>515</v>
      </c>
    </row>
    <row r="52" spans="1:13" x14ac:dyDescent="0.2">
      <c r="A52" s="258">
        <v>212738</v>
      </c>
      <c r="B52" s="258" t="s">
        <v>1180</v>
      </c>
      <c r="C52" s="258" t="s">
        <v>108</v>
      </c>
      <c r="D52" s="258" t="s">
        <v>1127</v>
      </c>
      <c r="E52" s="258" t="s">
        <v>531</v>
      </c>
      <c r="F52" s="260">
        <v>32553</v>
      </c>
      <c r="G52" s="258" t="s">
        <v>504</v>
      </c>
      <c r="H52" s="258" t="s">
        <v>532</v>
      </c>
      <c r="I52" s="258" t="s">
        <v>76</v>
      </c>
      <c r="M52" s="258" t="s">
        <v>516</v>
      </c>
    </row>
    <row r="53" spans="1:13" x14ac:dyDescent="0.2">
      <c r="A53" s="258">
        <v>212751</v>
      </c>
      <c r="B53" s="258" t="s">
        <v>1581</v>
      </c>
      <c r="C53" s="258" t="s">
        <v>78</v>
      </c>
      <c r="D53" s="258" t="s">
        <v>286</v>
      </c>
      <c r="E53" s="258" t="s">
        <v>531</v>
      </c>
      <c r="F53" s="260">
        <v>36023</v>
      </c>
      <c r="G53" s="258" t="s">
        <v>518</v>
      </c>
      <c r="H53" s="258" t="s">
        <v>532</v>
      </c>
      <c r="I53" s="258" t="s">
        <v>76</v>
      </c>
      <c r="M53" s="258" t="s">
        <v>518</v>
      </c>
    </row>
    <row r="54" spans="1:13" x14ac:dyDescent="0.2">
      <c r="A54" s="258">
        <v>212802</v>
      </c>
      <c r="B54" s="258" t="s">
        <v>1412</v>
      </c>
      <c r="C54" s="258" t="s">
        <v>188</v>
      </c>
      <c r="D54" s="258" t="s">
        <v>382</v>
      </c>
      <c r="E54" s="258" t="s">
        <v>530</v>
      </c>
      <c r="F54" s="260">
        <v>36039</v>
      </c>
      <c r="G54" s="258" t="s">
        <v>504</v>
      </c>
      <c r="H54" s="258" t="s">
        <v>532</v>
      </c>
      <c r="I54" s="258" t="s">
        <v>76</v>
      </c>
      <c r="M54" s="258" t="s">
        <v>504</v>
      </c>
    </row>
    <row r="55" spans="1:13" x14ac:dyDescent="0.2">
      <c r="A55" s="258">
        <v>212881</v>
      </c>
      <c r="B55" s="258" t="s">
        <v>1115</v>
      </c>
      <c r="C55" s="258" t="s">
        <v>131</v>
      </c>
      <c r="D55" s="258" t="s">
        <v>1075</v>
      </c>
      <c r="E55" s="258" t="s">
        <v>531</v>
      </c>
      <c r="F55" s="260">
        <v>35072</v>
      </c>
      <c r="G55" s="258" t="s">
        <v>504</v>
      </c>
      <c r="H55" s="258" t="s">
        <v>532</v>
      </c>
      <c r="I55" s="258" t="s">
        <v>76</v>
      </c>
      <c r="M55" s="258" t="s">
        <v>523</v>
      </c>
    </row>
    <row r="56" spans="1:13" x14ac:dyDescent="0.2">
      <c r="A56" s="258">
        <v>212882</v>
      </c>
      <c r="B56" s="258" t="s">
        <v>1379</v>
      </c>
      <c r="C56" s="258" t="s">
        <v>177</v>
      </c>
      <c r="D56" s="258" t="s">
        <v>1220</v>
      </c>
      <c r="E56" s="258" t="s">
        <v>531</v>
      </c>
      <c r="F56" s="260">
        <v>34721</v>
      </c>
      <c r="G56" s="258" t="s">
        <v>504</v>
      </c>
      <c r="H56" s="258" t="s">
        <v>532</v>
      </c>
      <c r="I56" s="258" t="s">
        <v>76</v>
      </c>
      <c r="M56" s="258" t="s">
        <v>504</v>
      </c>
    </row>
    <row r="57" spans="1:13" x14ac:dyDescent="0.2">
      <c r="A57" s="258">
        <v>212896</v>
      </c>
      <c r="B57" s="258" t="s">
        <v>1577</v>
      </c>
      <c r="C57" s="258" t="s">
        <v>1067</v>
      </c>
      <c r="D57" s="258" t="s">
        <v>308</v>
      </c>
      <c r="E57" s="258" t="s">
        <v>530</v>
      </c>
      <c r="F57" s="260">
        <v>35996</v>
      </c>
      <c r="G57" s="258" t="s">
        <v>504</v>
      </c>
      <c r="H57" s="258" t="s">
        <v>532</v>
      </c>
      <c r="I57" s="258" t="s">
        <v>76</v>
      </c>
      <c r="M57" s="258" t="s">
        <v>518</v>
      </c>
    </row>
    <row r="58" spans="1:13" x14ac:dyDescent="0.2">
      <c r="A58" s="258">
        <v>212961</v>
      </c>
      <c r="B58" s="258" t="s">
        <v>1345</v>
      </c>
      <c r="C58" s="258" t="s">
        <v>85</v>
      </c>
      <c r="D58" s="258" t="s">
        <v>1346</v>
      </c>
      <c r="E58" s="258" t="s">
        <v>531</v>
      </c>
      <c r="F58" s="260">
        <v>35796</v>
      </c>
      <c r="G58" s="258" t="s">
        <v>504</v>
      </c>
      <c r="H58" s="258" t="s">
        <v>532</v>
      </c>
      <c r="I58" s="258" t="s">
        <v>76</v>
      </c>
      <c r="M58" s="258" t="s">
        <v>504</v>
      </c>
    </row>
    <row r="59" spans="1:13" x14ac:dyDescent="0.2">
      <c r="A59" s="258">
        <v>212978</v>
      </c>
      <c r="B59" s="258" t="s">
        <v>1313</v>
      </c>
      <c r="C59" s="258" t="s">
        <v>87</v>
      </c>
      <c r="D59" s="258" t="s">
        <v>360</v>
      </c>
      <c r="E59" s="258" t="s">
        <v>531</v>
      </c>
      <c r="F59" s="260">
        <v>35070</v>
      </c>
      <c r="G59" s="258" t="s">
        <v>504</v>
      </c>
      <c r="H59" s="258" t="s">
        <v>532</v>
      </c>
      <c r="I59" s="258" t="s">
        <v>76</v>
      </c>
      <c r="M59" s="258" t="s">
        <v>526</v>
      </c>
    </row>
    <row r="60" spans="1:13" x14ac:dyDescent="0.2">
      <c r="A60" s="258">
        <v>212981</v>
      </c>
      <c r="B60" s="258" t="s">
        <v>1342</v>
      </c>
      <c r="C60" s="258" t="s">
        <v>125</v>
      </c>
      <c r="D60" s="258" t="s">
        <v>998</v>
      </c>
      <c r="E60" s="258" t="s">
        <v>531</v>
      </c>
      <c r="F60" s="260">
        <v>34339</v>
      </c>
      <c r="G60" s="258" t="s">
        <v>504</v>
      </c>
      <c r="H60" s="258" t="s">
        <v>532</v>
      </c>
      <c r="I60" s="258" t="s">
        <v>76</v>
      </c>
      <c r="M60" s="258" t="s">
        <v>504</v>
      </c>
    </row>
    <row r="61" spans="1:13" x14ac:dyDescent="0.2">
      <c r="A61" s="258">
        <v>212988</v>
      </c>
      <c r="B61" s="258" t="s">
        <v>1206</v>
      </c>
      <c r="C61" s="258" t="s">
        <v>108</v>
      </c>
      <c r="D61" s="258" t="s">
        <v>299</v>
      </c>
      <c r="E61" s="258" t="s">
        <v>531</v>
      </c>
      <c r="F61" s="260">
        <v>31786</v>
      </c>
      <c r="G61" s="258" t="s">
        <v>1787</v>
      </c>
      <c r="H61" s="258" t="s">
        <v>532</v>
      </c>
      <c r="I61" s="258" t="s">
        <v>76</v>
      </c>
      <c r="M61" s="258" t="s">
        <v>519</v>
      </c>
    </row>
    <row r="62" spans="1:13" x14ac:dyDescent="0.2">
      <c r="A62" s="258">
        <v>213001</v>
      </c>
      <c r="B62" s="258" t="s">
        <v>1219</v>
      </c>
      <c r="C62" s="258" t="s">
        <v>158</v>
      </c>
      <c r="D62" s="258" t="s">
        <v>1220</v>
      </c>
      <c r="E62" s="258" t="s">
        <v>531</v>
      </c>
      <c r="F62" s="260">
        <v>33825</v>
      </c>
      <c r="G62" s="258" t="s">
        <v>513</v>
      </c>
      <c r="H62" s="258" t="s">
        <v>532</v>
      </c>
      <c r="I62" s="258" t="s">
        <v>76</v>
      </c>
      <c r="M62" s="258" t="s">
        <v>513</v>
      </c>
    </row>
    <row r="63" spans="1:13" x14ac:dyDescent="0.2">
      <c r="A63" s="258">
        <v>213012</v>
      </c>
      <c r="B63" s="258" t="s">
        <v>1488</v>
      </c>
      <c r="C63" s="258" t="s">
        <v>103</v>
      </c>
      <c r="D63" s="258" t="s">
        <v>1459</v>
      </c>
      <c r="E63" s="258" t="s">
        <v>531</v>
      </c>
      <c r="F63" s="260">
        <v>32419</v>
      </c>
      <c r="G63" s="258" t="s">
        <v>504</v>
      </c>
      <c r="H63" s="258" t="s">
        <v>532</v>
      </c>
      <c r="I63" s="258" t="s">
        <v>76</v>
      </c>
      <c r="M63" s="258" t="s">
        <v>506</v>
      </c>
    </row>
    <row r="64" spans="1:13" x14ac:dyDescent="0.2">
      <c r="A64" s="258">
        <v>213025</v>
      </c>
      <c r="B64" s="258" t="s">
        <v>1106</v>
      </c>
      <c r="C64" s="258" t="s">
        <v>159</v>
      </c>
      <c r="D64" s="258" t="s">
        <v>292</v>
      </c>
      <c r="E64" s="258" t="s">
        <v>531</v>
      </c>
      <c r="F64" s="260">
        <v>33921</v>
      </c>
      <c r="G64" s="258" t="s">
        <v>1788</v>
      </c>
      <c r="H64" s="258" t="s">
        <v>532</v>
      </c>
      <c r="I64" s="258" t="s">
        <v>76</v>
      </c>
      <c r="M64" s="258" t="s">
        <v>523</v>
      </c>
    </row>
    <row r="65" spans="1:13" x14ac:dyDescent="0.2">
      <c r="A65" s="258">
        <v>213044</v>
      </c>
      <c r="B65" s="258" t="s">
        <v>1279</v>
      </c>
      <c r="C65" s="258" t="s">
        <v>105</v>
      </c>
      <c r="D65" s="258" t="s">
        <v>1280</v>
      </c>
      <c r="E65" s="258" t="s">
        <v>531</v>
      </c>
      <c r="F65" s="260">
        <v>34220</v>
      </c>
      <c r="G65" s="258" t="s">
        <v>504</v>
      </c>
      <c r="H65" s="258" t="s">
        <v>532</v>
      </c>
      <c r="I65" s="258" t="s">
        <v>76</v>
      </c>
      <c r="M65" s="258" t="s">
        <v>515</v>
      </c>
    </row>
    <row r="66" spans="1:13" x14ac:dyDescent="0.2">
      <c r="A66" s="258">
        <v>213099</v>
      </c>
      <c r="B66" s="258" t="s">
        <v>1413</v>
      </c>
      <c r="C66" s="258" t="s">
        <v>1018</v>
      </c>
      <c r="D66" s="258" t="s">
        <v>350</v>
      </c>
      <c r="E66" s="258" t="s">
        <v>531</v>
      </c>
      <c r="F66" s="260">
        <v>34888</v>
      </c>
      <c r="G66" s="258" t="s">
        <v>1701</v>
      </c>
      <c r="H66" s="258" t="s">
        <v>532</v>
      </c>
      <c r="I66" s="258" t="s">
        <v>76</v>
      </c>
      <c r="M66" s="258" t="s">
        <v>504</v>
      </c>
    </row>
    <row r="67" spans="1:13" x14ac:dyDescent="0.2">
      <c r="A67" s="258">
        <v>213114</v>
      </c>
      <c r="B67" s="258" t="s">
        <v>1550</v>
      </c>
      <c r="C67" s="258" t="s">
        <v>146</v>
      </c>
      <c r="D67" s="258" t="s">
        <v>1551</v>
      </c>
      <c r="E67" s="258" t="s">
        <v>530</v>
      </c>
      <c r="F67" s="260">
        <v>34859</v>
      </c>
      <c r="G67" s="258" t="s">
        <v>1751</v>
      </c>
      <c r="H67" s="258" t="s">
        <v>532</v>
      </c>
      <c r="I67" s="258" t="s">
        <v>76</v>
      </c>
      <c r="M67" s="258" t="s">
        <v>506</v>
      </c>
    </row>
    <row r="68" spans="1:13" x14ac:dyDescent="0.2">
      <c r="A68" s="258">
        <v>213140</v>
      </c>
      <c r="B68" s="258" t="s">
        <v>1411</v>
      </c>
      <c r="C68" s="258" t="s">
        <v>149</v>
      </c>
      <c r="D68" s="258" t="s">
        <v>351</v>
      </c>
      <c r="E68" s="258" t="s">
        <v>530</v>
      </c>
      <c r="F68" s="260">
        <v>35632</v>
      </c>
      <c r="G68" s="258" t="s">
        <v>504</v>
      </c>
      <c r="H68" s="258" t="s">
        <v>532</v>
      </c>
      <c r="I68" s="258" t="s">
        <v>76</v>
      </c>
      <c r="M68" s="258" t="s">
        <v>504</v>
      </c>
    </row>
    <row r="69" spans="1:13" x14ac:dyDescent="0.2">
      <c r="A69" s="258">
        <v>213177</v>
      </c>
      <c r="B69" s="258" t="s">
        <v>1097</v>
      </c>
      <c r="C69" s="258" t="s">
        <v>1060</v>
      </c>
      <c r="D69" s="258" t="s">
        <v>363</v>
      </c>
      <c r="E69" s="258" t="s">
        <v>530</v>
      </c>
      <c r="F69" s="260">
        <v>36301</v>
      </c>
      <c r="G69" s="258" t="s">
        <v>523</v>
      </c>
      <c r="H69" s="258" t="s">
        <v>532</v>
      </c>
      <c r="I69" s="258" t="s">
        <v>76</v>
      </c>
      <c r="M69" s="258" t="s">
        <v>523</v>
      </c>
    </row>
    <row r="70" spans="1:13" x14ac:dyDescent="0.2">
      <c r="A70" s="258">
        <v>213210</v>
      </c>
      <c r="B70" s="258" t="s">
        <v>1445</v>
      </c>
      <c r="C70" s="258" t="s">
        <v>209</v>
      </c>
      <c r="D70" s="258" t="s">
        <v>346</v>
      </c>
      <c r="E70" s="258" t="s">
        <v>531</v>
      </c>
      <c r="F70" s="260">
        <v>34954</v>
      </c>
      <c r="G70" s="258" t="s">
        <v>504</v>
      </c>
      <c r="H70" s="258" t="s">
        <v>532</v>
      </c>
      <c r="I70" s="258" t="s">
        <v>76</v>
      </c>
      <c r="M70" s="258" t="s">
        <v>504</v>
      </c>
    </row>
    <row r="71" spans="1:13" x14ac:dyDescent="0.2">
      <c r="A71" s="258">
        <v>213214</v>
      </c>
      <c r="B71" s="258" t="s">
        <v>1410</v>
      </c>
      <c r="C71" s="258" t="s">
        <v>395</v>
      </c>
      <c r="D71" s="258" t="s">
        <v>410</v>
      </c>
      <c r="E71" s="258" t="s">
        <v>531</v>
      </c>
      <c r="F71" s="260">
        <v>35855</v>
      </c>
      <c r="G71" s="258" t="s">
        <v>504</v>
      </c>
      <c r="H71" s="258" t="s">
        <v>532</v>
      </c>
      <c r="I71" s="258" t="s">
        <v>76</v>
      </c>
      <c r="M71" s="258" t="s">
        <v>504</v>
      </c>
    </row>
    <row r="72" spans="1:13" x14ac:dyDescent="0.2">
      <c r="A72" s="258">
        <v>213226</v>
      </c>
      <c r="B72" s="258" t="s">
        <v>1525</v>
      </c>
      <c r="C72" s="258" t="s">
        <v>208</v>
      </c>
      <c r="D72" s="258" t="s">
        <v>363</v>
      </c>
      <c r="E72" s="258" t="s">
        <v>531</v>
      </c>
      <c r="F72" s="260">
        <v>35496</v>
      </c>
      <c r="G72" s="258" t="s">
        <v>1647</v>
      </c>
      <c r="H72" s="258" t="s">
        <v>532</v>
      </c>
      <c r="I72" s="258" t="s">
        <v>76</v>
      </c>
      <c r="M72" s="258" t="s">
        <v>506</v>
      </c>
    </row>
    <row r="73" spans="1:13" x14ac:dyDescent="0.2">
      <c r="A73" s="258">
        <v>213230</v>
      </c>
      <c r="B73" s="258" t="s">
        <v>1422</v>
      </c>
      <c r="C73" s="258" t="s">
        <v>1063</v>
      </c>
      <c r="D73" s="258" t="s">
        <v>321</v>
      </c>
      <c r="E73" s="258" t="s">
        <v>531</v>
      </c>
      <c r="F73" s="260">
        <v>36175</v>
      </c>
      <c r="G73" s="258" t="s">
        <v>504</v>
      </c>
      <c r="H73" s="258" t="s">
        <v>532</v>
      </c>
      <c r="I73" s="258" t="s">
        <v>76</v>
      </c>
      <c r="M73" s="258" t="s">
        <v>504</v>
      </c>
    </row>
    <row r="74" spans="1:13" x14ac:dyDescent="0.2">
      <c r="A74" s="258">
        <v>213241</v>
      </c>
      <c r="B74" s="258" t="s">
        <v>1584</v>
      </c>
      <c r="C74" s="258" t="s">
        <v>249</v>
      </c>
      <c r="D74" s="258" t="s">
        <v>286</v>
      </c>
      <c r="E74" s="258" t="s">
        <v>531</v>
      </c>
      <c r="F74" s="260">
        <v>30317</v>
      </c>
      <c r="G74" s="258" t="s">
        <v>1675</v>
      </c>
      <c r="H74" s="258" t="s">
        <v>532</v>
      </c>
      <c r="I74" s="258" t="s">
        <v>76</v>
      </c>
      <c r="M74" s="258" t="s">
        <v>518</v>
      </c>
    </row>
    <row r="75" spans="1:13" x14ac:dyDescent="0.2">
      <c r="A75" s="258">
        <v>213242</v>
      </c>
      <c r="B75" s="258" t="s">
        <v>1435</v>
      </c>
      <c r="C75" s="258" t="s">
        <v>986</v>
      </c>
      <c r="D75" s="258" t="s">
        <v>1307</v>
      </c>
      <c r="E75" s="258" t="s">
        <v>531</v>
      </c>
      <c r="F75" s="260">
        <v>32536</v>
      </c>
      <c r="G75" s="258" t="s">
        <v>504</v>
      </c>
      <c r="H75" s="258" t="s">
        <v>532</v>
      </c>
      <c r="I75" s="258" t="s">
        <v>76</v>
      </c>
      <c r="M75" s="258" t="s">
        <v>504</v>
      </c>
    </row>
    <row r="76" spans="1:13" x14ac:dyDescent="0.2">
      <c r="A76" s="258">
        <v>213254</v>
      </c>
      <c r="B76" s="258" t="s">
        <v>1233</v>
      </c>
      <c r="C76" s="258" t="s">
        <v>1234</v>
      </c>
      <c r="D76" s="258" t="s">
        <v>447</v>
      </c>
      <c r="E76" s="258" t="s">
        <v>531</v>
      </c>
      <c r="F76" s="260">
        <v>35291</v>
      </c>
      <c r="G76" s="258" t="s">
        <v>504</v>
      </c>
      <c r="H76" s="258" t="s">
        <v>532</v>
      </c>
      <c r="I76" s="258" t="s">
        <v>76</v>
      </c>
      <c r="M76" s="258" t="s">
        <v>513</v>
      </c>
    </row>
    <row r="77" spans="1:13" x14ac:dyDescent="0.2">
      <c r="A77" s="258">
        <v>213266</v>
      </c>
      <c r="B77" s="258" t="s">
        <v>1512</v>
      </c>
      <c r="C77" s="258" t="s">
        <v>1006</v>
      </c>
      <c r="D77" s="258" t="s">
        <v>308</v>
      </c>
      <c r="E77" s="258" t="s">
        <v>531</v>
      </c>
      <c r="F77" s="260">
        <v>33857</v>
      </c>
      <c r="G77" s="258" t="s">
        <v>1662</v>
      </c>
      <c r="H77" s="258" t="s">
        <v>532</v>
      </c>
      <c r="I77" s="258" t="s">
        <v>76</v>
      </c>
      <c r="M77" s="258" t="s">
        <v>506</v>
      </c>
    </row>
    <row r="78" spans="1:13" x14ac:dyDescent="0.2">
      <c r="A78" s="258">
        <v>213280</v>
      </c>
      <c r="B78" s="258" t="s">
        <v>1112</v>
      </c>
      <c r="C78" s="258" t="s">
        <v>1113</v>
      </c>
      <c r="D78" s="258" t="s">
        <v>1114</v>
      </c>
      <c r="E78" s="258" t="s">
        <v>531</v>
      </c>
      <c r="F78" s="260">
        <v>36008</v>
      </c>
      <c r="G78" s="258" t="s">
        <v>1792</v>
      </c>
      <c r="H78" s="258" t="s">
        <v>532</v>
      </c>
      <c r="I78" s="258" t="s">
        <v>76</v>
      </c>
      <c r="M78" s="258" t="s">
        <v>523</v>
      </c>
    </row>
    <row r="79" spans="1:13" x14ac:dyDescent="0.2">
      <c r="A79" s="258">
        <v>213293</v>
      </c>
      <c r="B79" s="258" t="s">
        <v>1232</v>
      </c>
      <c r="C79" s="258" t="s">
        <v>159</v>
      </c>
      <c r="D79" s="258" t="s">
        <v>362</v>
      </c>
      <c r="E79" s="258" t="s">
        <v>531</v>
      </c>
      <c r="F79" s="260">
        <v>33832</v>
      </c>
      <c r="G79" s="258" t="s">
        <v>1679</v>
      </c>
      <c r="H79" s="258" t="s">
        <v>532</v>
      </c>
      <c r="I79" s="258" t="s">
        <v>76</v>
      </c>
      <c r="M79" s="258" t="s">
        <v>513</v>
      </c>
    </row>
    <row r="80" spans="1:13" x14ac:dyDescent="0.2">
      <c r="A80" s="258">
        <v>213297</v>
      </c>
      <c r="B80" s="258" t="s">
        <v>1579</v>
      </c>
      <c r="C80" s="258" t="s">
        <v>93</v>
      </c>
      <c r="D80" s="258" t="s">
        <v>1580</v>
      </c>
      <c r="E80" s="258" t="s">
        <v>530</v>
      </c>
      <c r="F80" s="260">
        <v>32229</v>
      </c>
      <c r="G80" s="258" t="s">
        <v>1794</v>
      </c>
      <c r="H80" s="258" t="s">
        <v>532</v>
      </c>
      <c r="I80" s="258" t="s">
        <v>76</v>
      </c>
      <c r="M80" s="258" t="s">
        <v>518</v>
      </c>
    </row>
    <row r="81" spans="1:13" x14ac:dyDescent="0.2">
      <c r="A81" s="258">
        <v>213304</v>
      </c>
      <c r="B81" s="258" t="s">
        <v>1464</v>
      </c>
      <c r="C81" s="258" t="s">
        <v>159</v>
      </c>
      <c r="D81" s="258" t="s">
        <v>246</v>
      </c>
      <c r="E81" s="258" t="s">
        <v>531</v>
      </c>
      <c r="F81" s="260">
        <v>31414</v>
      </c>
      <c r="G81" s="258" t="s">
        <v>504</v>
      </c>
      <c r="H81" s="258" t="s">
        <v>532</v>
      </c>
      <c r="I81" s="258" t="s">
        <v>76</v>
      </c>
      <c r="M81" s="258" t="s">
        <v>504</v>
      </c>
    </row>
    <row r="82" spans="1:13" x14ac:dyDescent="0.2">
      <c r="A82" s="258">
        <v>213319</v>
      </c>
      <c r="B82" s="258" t="s">
        <v>1446</v>
      </c>
      <c r="C82" s="258" t="s">
        <v>1447</v>
      </c>
      <c r="D82" s="258" t="s">
        <v>1448</v>
      </c>
      <c r="E82" s="258" t="s">
        <v>531</v>
      </c>
      <c r="F82" s="260">
        <v>35330</v>
      </c>
      <c r="G82" s="258" t="s">
        <v>504</v>
      </c>
      <c r="H82" s="258" t="s">
        <v>532</v>
      </c>
      <c r="I82" s="258" t="s">
        <v>76</v>
      </c>
      <c r="M82" s="258" t="s">
        <v>504</v>
      </c>
    </row>
    <row r="83" spans="1:13" x14ac:dyDescent="0.2">
      <c r="A83" s="258">
        <v>213367</v>
      </c>
      <c r="B83" s="258" t="s">
        <v>1273</v>
      </c>
      <c r="C83" s="258" t="s">
        <v>1074</v>
      </c>
      <c r="D83" s="258" t="s">
        <v>298</v>
      </c>
      <c r="E83" s="258" t="s">
        <v>530</v>
      </c>
      <c r="F83" s="260">
        <v>31468</v>
      </c>
      <c r="G83" s="258" t="s">
        <v>504</v>
      </c>
      <c r="H83" s="258" t="s">
        <v>532</v>
      </c>
      <c r="I83" s="258" t="s">
        <v>76</v>
      </c>
      <c r="M83" s="258" t="s">
        <v>515</v>
      </c>
    </row>
    <row r="84" spans="1:13" x14ac:dyDescent="0.2">
      <c r="A84" s="258">
        <v>213374</v>
      </c>
      <c r="B84" s="258" t="s">
        <v>1269</v>
      </c>
      <c r="C84" s="258" t="s">
        <v>149</v>
      </c>
      <c r="D84" s="258" t="s">
        <v>283</v>
      </c>
      <c r="E84" s="258" t="s">
        <v>531</v>
      </c>
      <c r="F84" s="260">
        <v>36526</v>
      </c>
      <c r="G84" s="258" t="s">
        <v>504</v>
      </c>
      <c r="H84" s="258" t="s">
        <v>532</v>
      </c>
      <c r="I84" s="258" t="s">
        <v>76</v>
      </c>
      <c r="M84" s="258" t="s">
        <v>515</v>
      </c>
    </row>
    <row r="85" spans="1:13" x14ac:dyDescent="0.2">
      <c r="A85" s="258">
        <v>213402</v>
      </c>
      <c r="B85" s="258" t="s">
        <v>1451</v>
      </c>
      <c r="C85" s="258" t="s">
        <v>1452</v>
      </c>
      <c r="D85" s="258" t="s">
        <v>1041</v>
      </c>
      <c r="E85" s="258" t="s">
        <v>531</v>
      </c>
      <c r="F85" s="260">
        <v>36555</v>
      </c>
      <c r="G85" s="258" t="s">
        <v>504</v>
      </c>
      <c r="H85" s="258" t="s">
        <v>532</v>
      </c>
      <c r="I85" s="258" t="s">
        <v>76</v>
      </c>
      <c r="M85" s="258" t="s">
        <v>504</v>
      </c>
    </row>
    <row r="86" spans="1:13" x14ac:dyDescent="0.2">
      <c r="A86" s="258">
        <v>213492</v>
      </c>
      <c r="B86" s="258" t="s">
        <v>1151</v>
      </c>
      <c r="C86" s="258" t="s">
        <v>1072</v>
      </c>
      <c r="D86" s="258" t="s">
        <v>449</v>
      </c>
      <c r="E86" s="258" t="s">
        <v>531</v>
      </c>
      <c r="F86" s="260">
        <v>36405</v>
      </c>
      <c r="G86" s="258" t="s">
        <v>504</v>
      </c>
      <c r="H86" s="258" t="s">
        <v>532</v>
      </c>
      <c r="I86" s="258" t="s">
        <v>76</v>
      </c>
      <c r="M86" s="258" t="s">
        <v>524</v>
      </c>
    </row>
    <row r="87" spans="1:13" x14ac:dyDescent="0.2">
      <c r="A87" s="258">
        <v>213506</v>
      </c>
      <c r="B87" s="258" t="s">
        <v>1460</v>
      </c>
      <c r="C87" s="258" t="s">
        <v>1461</v>
      </c>
      <c r="D87" s="258" t="s">
        <v>387</v>
      </c>
      <c r="E87" s="258" t="s">
        <v>531</v>
      </c>
      <c r="F87" s="260">
        <v>32292</v>
      </c>
      <c r="G87" s="258" t="s">
        <v>504</v>
      </c>
      <c r="H87" s="258" t="s">
        <v>532</v>
      </c>
      <c r="I87" s="258" t="s">
        <v>76</v>
      </c>
      <c r="M87" s="258" t="s">
        <v>504</v>
      </c>
    </row>
    <row r="88" spans="1:13" x14ac:dyDescent="0.2">
      <c r="A88" s="258">
        <v>213523</v>
      </c>
      <c r="B88" s="258" t="s">
        <v>1453</v>
      </c>
      <c r="C88" s="258" t="s">
        <v>1454</v>
      </c>
      <c r="D88" s="258" t="s">
        <v>332</v>
      </c>
      <c r="E88" s="258" t="s">
        <v>531</v>
      </c>
      <c r="F88" s="260">
        <v>35796</v>
      </c>
      <c r="G88" s="258" t="s">
        <v>504</v>
      </c>
      <c r="H88" s="258" t="s">
        <v>532</v>
      </c>
      <c r="I88" s="258" t="s">
        <v>76</v>
      </c>
      <c r="M88" s="258" t="s">
        <v>504</v>
      </c>
    </row>
    <row r="89" spans="1:13" x14ac:dyDescent="0.2">
      <c r="A89" s="258">
        <v>213528</v>
      </c>
      <c r="B89" s="258" t="s">
        <v>1160</v>
      </c>
      <c r="C89" s="258" t="s">
        <v>1161</v>
      </c>
      <c r="D89" s="258" t="s">
        <v>340</v>
      </c>
      <c r="E89" s="258" t="s">
        <v>531</v>
      </c>
      <c r="F89" s="260">
        <v>35613</v>
      </c>
      <c r="G89" s="258" t="s">
        <v>504</v>
      </c>
      <c r="H89" s="258" t="s">
        <v>532</v>
      </c>
      <c r="I89" s="258" t="s">
        <v>76</v>
      </c>
      <c r="M89" s="258" t="s">
        <v>524</v>
      </c>
    </row>
    <row r="90" spans="1:13" x14ac:dyDescent="0.2">
      <c r="A90" s="258">
        <v>213548</v>
      </c>
      <c r="B90" s="258" t="s">
        <v>1404</v>
      </c>
      <c r="C90" s="258" t="s">
        <v>133</v>
      </c>
      <c r="D90" s="258" t="s">
        <v>378</v>
      </c>
      <c r="E90" s="258" t="s">
        <v>531</v>
      </c>
      <c r="F90" s="260">
        <v>35067</v>
      </c>
      <c r="G90" s="258" t="s">
        <v>504</v>
      </c>
      <c r="H90" s="258" t="s">
        <v>532</v>
      </c>
      <c r="I90" s="258" t="s">
        <v>76</v>
      </c>
      <c r="M90" s="258" t="s">
        <v>504</v>
      </c>
    </row>
    <row r="91" spans="1:13" x14ac:dyDescent="0.2">
      <c r="A91" s="258">
        <v>213557</v>
      </c>
      <c r="B91" s="258" t="s">
        <v>1554</v>
      </c>
      <c r="C91" s="258" t="s">
        <v>177</v>
      </c>
      <c r="D91" s="258" t="s">
        <v>351</v>
      </c>
      <c r="E91" s="258" t="s">
        <v>531</v>
      </c>
      <c r="F91" s="260">
        <v>36312</v>
      </c>
      <c r="G91" s="258" t="s">
        <v>1723</v>
      </c>
      <c r="H91" s="258" t="s">
        <v>532</v>
      </c>
      <c r="I91" s="258" t="s">
        <v>76</v>
      </c>
      <c r="M91" s="258" t="s">
        <v>506</v>
      </c>
    </row>
    <row r="92" spans="1:13" x14ac:dyDescent="0.2">
      <c r="A92" s="258">
        <v>213567</v>
      </c>
      <c r="B92" s="258" t="s">
        <v>1548</v>
      </c>
      <c r="C92" s="258" t="s">
        <v>78</v>
      </c>
      <c r="D92" s="258" t="s">
        <v>1162</v>
      </c>
      <c r="E92" s="258" t="s">
        <v>531</v>
      </c>
      <c r="F92" s="260">
        <v>36194</v>
      </c>
      <c r="G92" s="258" t="s">
        <v>504</v>
      </c>
      <c r="H92" s="258" t="s">
        <v>532</v>
      </c>
      <c r="I92" s="258" t="s">
        <v>76</v>
      </c>
      <c r="M92" s="258" t="s">
        <v>506</v>
      </c>
    </row>
    <row r="93" spans="1:13" x14ac:dyDescent="0.2">
      <c r="A93" s="258">
        <v>213573</v>
      </c>
      <c r="B93" s="258" t="s">
        <v>1405</v>
      </c>
      <c r="C93" s="258" t="s">
        <v>104</v>
      </c>
      <c r="D93" s="258" t="s">
        <v>325</v>
      </c>
      <c r="E93" s="258" t="s">
        <v>531</v>
      </c>
      <c r="F93" s="260">
        <v>29230</v>
      </c>
      <c r="G93" s="258" t="s">
        <v>504</v>
      </c>
      <c r="H93" s="258" t="s">
        <v>532</v>
      </c>
      <c r="I93" s="258" t="s">
        <v>76</v>
      </c>
      <c r="M93" s="258" t="s">
        <v>504</v>
      </c>
    </row>
    <row r="94" spans="1:13" x14ac:dyDescent="0.2">
      <c r="A94" s="258">
        <v>213577</v>
      </c>
      <c r="B94" s="258" t="s">
        <v>1317</v>
      </c>
      <c r="C94" s="258" t="s">
        <v>94</v>
      </c>
      <c r="D94" s="258" t="s">
        <v>314</v>
      </c>
      <c r="E94" s="258" t="s">
        <v>531</v>
      </c>
      <c r="F94" s="260">
        <v>32056</v>
      </c>
      <c r="G94" s="258" t="s">
        <v>526</v>
      </c>
      <c r="H94" s="258" t="s">
        <v>532</v>
      </c>
      <c r="I94" s="258" t="s">
        <v>76</v>
      </c>
      <c r="M94" s="258" t="s">
        <v>526</v>
      </c>
    </row>
    <row r="95" spans="1:13" x14ac:dyDescent="0.2">
      <c r="A95" s="258">
        <v>213610</v>
      </c>
      <c r="B95" s="258" t="s">
        <v>1462</v>
      </c>
      <c r="C95" s="258" t="s">
        <v>1023</v>
      </c>
      <c r="D95" s="258" t="s">
        <v>279</v>
      </c>
      <c r="E95" s="258" t="s">
        <v>531</v>
      </c>
      <c r="F95" s="260">
        <v>30839</v>
      </c>
      <c r="G95" s="258" t="s">
        <v>1697</v>
      </c>
      <c r="H95" s="258" t="s">
        <v>532</v>
      </c>
      <c r="I95" s="258" t="s">
        <v>76</v>
      </c>
      <c r="M95" s="258" t="s">
        <v>504</v>
      </c>
    </row>
    <row r="96" spans="1:13" x14ac:dyDescent="0.2">
      <c r="A96" s="258">
        <v>213611</v>
      </c>
      <c r="B96" s="258" t="s">
        <v>1109</v>
      </c>
      <c r="C96" s="258" t="s">
        <v>1110</v>
      </c>
      <c r="D96" s="258" t="s">
        <v>1111</v>
      </c>
      <c r="E96" s="258" t="s">
        <v>530</v>
      </c>
      <c r="F96" s="260">
        <v>32753</v>
      </c>
      <c r="G96" s="258" t="s">
        <v>523</v>
      </c>
      <c r="H96" s="258" t="s">
        <v>532</v>
      </c>
      <c r="I96" s="258" t="s">
        <v>76</v>
      </c>
      <c r="M96" s="258" t="s">
        <v>523</v>
      </c>
    </row>
    <row r="97" spans="1:13" x14ac:dyDescent="0.2">
      <c r="A97" s="258">
        <v>213636</v>
      </c>
      <c r="B97" s="258" t="s">
        <v>1415</v>
      </c>
      <c r="C97" s="258" t="s">
        <v>105</v>
      </c>
      <c r="D97" s="258" t="s">
        <v>286</v>
      </c>
      <c r="E97" s="258" t="s">
        <v>531</v>
      </c>
      <c r="F97" s="260">
        <v>35814</v>
      </c>
      <c r="G97" s="258" t="s">
        <v>504</v>
      </c>
      <c r="H97" s="258" t="s">
        <v>532</v>
      </c>
      <c r="I97" s="258" t="s">
        <v>76</v>
      </c>
      <c r="M97" s="258" t="s">
        <v>504</v>
      </c>
    </row>
    <row r="98" spans="1:13" x14ac:dyDescent="0.2">
      <c r="A98" s="258">
        <v>213678</v>
      </c>
      <c r="B98" s="258" t="s">
        <v>1541</v>
      </c>
      <c r="C98" s="258" t="s">
        <v>1063</v>
      </c>
      <c r="D98" s="258" t="s">
        <v>279</v>
      </c>
      <c r="E98" s="258" t="s">
        <v>531</v>
      </c>
      <c r="F98" s="260">
        <v>32708</v>
      </c>
      <c r="G98" s="258" t="s">
        <v>955</v>
      </c>
      <c r="H98" s="258" t="s">
        <v>532</v>
      </c>
      <c r="I98" s="258" t="s">
        <v>76</v>
      </c>
      <c r="M98" s="258" t="s">
        <v>506</v>
      </c>
    </row>
    <row r="99" spans="1:13" x14ac:dyDescent="0.2">
      <c r="A99" s="258">
        <v>213717</v>
      </c>
      <c r="B99" s="258" t="s">
        <v>1458</v>
      </c>
      <c r="C99" s="258" t="s">
        <v>71</v>
      </c>
      <c r="D99" s="258" t="s">
        <v>315</v>
      </c>
      <c r="E99" s="258" t="s">
        <v>531</v>
      </c>
      <c r="F99" s="260">
        <v>35875</v>
      </c>
      <c r="G99" s="258" t="s">
        <v>504</v>
      </c>
      <c r="H99" s="258" t="s">
        <v>532</v>
      </c>
      <c r="I99" s="258" t="s">
        <v>76</v>
      </c>
      <c r="M99" s="258" t="s">
        <v>504</v>
      </c>
    </row>
    <row r="100" spans="1:13" x14ac:dyDescent="0.2">
      <c r="A100" s="258">
        <v>213807</v>
      </c>
      <c r="B100" s="258" t="s">
        <v>1120</v>
      </c>
      <c r="C100" s="258" t="s">
        <v>1056</v>
      </c>
      <c r="D100" s="258" t="s">
        <v>1121</v>
      </c>
      <c r="E100" s="258" t="s">
        <v>531</v>
      </c>
      <c r="F100" s="260">
        <v>34700</v>
      </c>
      <c r="G100" s="258" t="s">
        <v>955</v>
      </c>
      <c r="H100" s="258" t="s">
        <v>532</v>
      </c>
      <c r="I100" s="258" t="s">
        <v>76</v>
      </c>
      <c r="M100" s="258" t="s">
        <v>523</v>
      </c>
    </row>
    <row r="101" spans="1:13" x14ac:dyDescent="0.2">
      <c r="A101" s="258">
        <v>213849</v>
      </c>
      <c r="B101" s="258" t="s">
        <v>1450</v>
      </c>
      <c r="C101" s="258" t="s">
        <v>988</v>
      </c>
      <c r="D101" s="258" t="s">
        <v>352</v>
      </c>
      <c r="E101" s="258" t="s">
        <v>531</v>
      </c>
      <c r="F101" s="260">
        <v>36251</v>
      </c>
      <c r="G101" s="258" t="s">
        <v>504</v>
      </c>
      <c r="H101" s="258" t="s">
        <v>532</v>
      </c>
      <c r="I101" s="258" t="s">
        <v>76</v>
      </c>
      <c r="M101" s="258" t="s">
        <v>504</v>
      </c>
    </row>
    <row r="102" spans="1:13" x14ac:dyDescent="0.2">
      <c r="A102" s="258">
        <v>213888</v>
      </c>
      <c r="B102" s="258" t="s">
        <v>1054</v>
      </c>
      <c r="C102" s="258" t="s">
        <v>1046</v>
      </c>
      <c r="D102" s="258" t="s">
        <v>1055</v>
      </c>
      <c r="E102" s="258" t="s">
        <v>530</v>
      </c>
      <c r="F102" s="260">
        <v>35815</v>
      </c>
      <c r="G102" s="258" t="s">
        <v>1617</v>
      </c>
      <c r="H102" s="258" t="s">
        <v>532</v>
      </c>
      <c r="I102" s="258" t="s">
        <v>76</v>
      </c>
      <c r="M102" s="258" t="s">
        <v>527</v>
      </c>
    </row>
    <row r="103" spans="1:13" x14ac:dyDescent="0.2">
      <c r="A103" s="258">
        <v>213899</v>
      </c>
      <c r="B103" s="258" t="s">
        <v>1553</v>
      </c>
      <c r="C103" s="258" t="s">
        <v>187</v>
      </c>
      <c r="D103" s="258" t="s">
        <v>333</v>
      </c>
      <c r="E103" s="258" t="s">
        <v>531</v>
      </c>
      <c r="F103" s="260">
        <v>35189</v>
      </c>
      <c r="G103" s="258" t="s">
        <v>1804</v>
      </c>
      <c r="H103" s="258" t="s">
        <v>532</v>
      </c>
      <c r="I103" s="258" t="s">
        <v>76</v>
      </c>
      <c r="M103" s="258" t="s">
        <v>506</v>
      </c>
    </row>
    <row r="104" spans="1:13" x14ac:dyDescent="0.2">
      <c r="A104" s="258">
        <v>213902</v>
      </c>
      <c r="B104" s="258" t="s">
        <v>1465</v>
      </c>
      <c r="C104" s="258" t="s">
        <v>124</v>
      </c>
      <c r="D104" s="258" t="s">
        <v>377</v>
      </c>
      <c r="E104" s="258" t="s">
        <v>531</v>
      </c>
      <c r="F104" s="260">
        <v>33664</v>
      </c>
      <c r="G104" s="258" t="s">
        <v>1790</v>
      </c>
      <c r="H104" s="258" t="s">
        <v>962</v>
      </c>
      <c r="I104" s="258" t="s">
        <v>76</v>
      </c>
    </row>
    <row r="105" spans="1:13" x14ac:dyDescent="0.2">
      <c r="A105" s="258">
        <v>213929</v>
      </c>
      <c r="B105" s="258" t="s">
        <v>1436</v>
      </c>
      <c r="C105" s="258" t="s">
        <v>78</v>
      </c>
      <c r="D105" s="258" t="s">
        <v>308</v>
      </c>
      <c r="E105" s="258" t="s">
        <v>531</v>
      </c>
      <c r="F105" s="260">
        <v>35413</v>
      </c>
      <c r="G105" s="258" t="s">
        <v>504</v>
      </c>
      <c r="H105" s="258" t="s">
        <v>532</v>
      </c>
      <c r="I105" s="258" t="s">
        <v>76</v>
      </c>
      <c r="M105" s="258" t="s">
        <v>504</v>
      </c>
    </row>
    <row r="106" spans="1:13" x14ac:dyDescent="0.2">
      <c r="A106" s="258">
        <v>213958</v>
      </c>
      <c r="B106" s="258" t="s">
        <v>1191</v>
      </c>
      <c r="C106" s="258" t="s">
        <v>78</v>
      </c>
      <c r="D106" s="258" t="s">
        <v>326</v>
      </c>
      <c r="E106" s="258" t="s">
        <v>530</v>
      </c>
      <c r="F106" s="260">
        <v>33267</v>
      </c>
      <c r="G106" s="258" t="s">
        <v>1805</v>
      </c>
      <c r="H106" s="258" t="s">
        <v>532</v>
      </c>
      <c r="I106" s="258" t="s">
        <v>76</v>
      </c>
      <c r="M106" s="258" t="s">
        <v>516</v>
      </c>
    </row>
    <row r="107" spans="1:13" x14ac:dyDescent="0.2">
      <c r="A107" s="258">
        <v>213996</v>
      </c>
      <c r="B107" s="258" t="s">
        <v>1425</v>
      </c>
      <c r="C107" s="258" t="s">
        <v>108</v>
      </c>
      <c r="D107" s="258" t="s">
        <v>1426</v>
      </c>
      <c r="E107" s="258" t="s">
        <v>531</v>
      </c>
      <c r="F107" s="260">
        <v>35450</v>
      </c>
      <c r="G107" s="258" t="s">
        <v>504</v>
      </c>
      <c r="H107" s="258" t="s">
        <v>532</v>
      </c>
      <c r="I107" s="258" t="s">
        <v>76</v>
      </c>
      <c r="M107" s="258" t="s">
        <v>504</v>
      </c>
    </row>
    <row r="108" spans="1:13" x14ac:dyDescent="0.2">
      <c r="A108" s="258">
        <v>214027</v>
      </c>
      <c r="B108" s="258" t="s">
        <v>1574</v>
      </c>
      <c r="C108" s="258" t="s">
        <v>78</v>
      </c>
      <c r="D108" s="258" t="s">
        <v>354</v>
      </c>
      <c r="E108" s="258" t="s">
        <v>531</v>
      </c>
      <c r="F108" s="260">
        <v>26452</v>
      </c>
      <c r="G108" s="258" t="s">
        <v>514</v>
      </c>
      <c r="H108" s="258" t="s">
        <v>532</v>
      </c>
      <c r="I108" s="258" t="s">
        <v>76</v>
      </c>
      <c r="M108" s="258" t="s">
        <v>518</v>
      </c>
    </row>
    <row r="109" spans="1:13" x14ac:dyDescent="0.2">
      <c r="A109" s="258">
        <v>214075</v>
      </c>
      <c r="B109" s="258" t="s">
        <v>1306</v>
      </c>
      <c r="C109" s="258" t="s">
        <v>96</v>
      </c>
      <c r="D109" s="258" t="s">
        <v>317</v>
      </c>
      <c r="E109" s="258" t="s">
        <v>531</v>
      </c>
      <c r="F109" s="260">
        <v>36161</v>
      </c>
      <c r="G109" s="258" t="s">
        <v>504</v>
      </c>
      <c r="H109" s="258" t="s">
        <v>532</v>
      </c>
      <c r="I109" s="258" t="s">
        <v>76</v>
      </c>
      <c r="M109" s="258" t="s">
        <v>514</v>
      </c>
    </row>
    <row r="110" spans="1:13" x14ac:dyDescent="0.2">
      <c r="A110" s="258">
        <v>214110</v>
      </c>
      <c r="B110" s="258" t="s">
        <v>1235</v>
      </c>
      <c r="C110" s="258" t="s">
        <v>1009</v>
      </c>
      <c r="D110" s="258" t="s">
        <v>375</v>
      </c>
      <c r="E110" s="258" t="s">
        <v>531</v>
      </c>
      <c r="F110" s="260">
        <v>33744</v>
      </c>
      <c r="G110" s="258" t="s">
        <v>1812</v>
      </c>
      <c r="H110" s="258" t="s">
        <v>532</v>
      </c>
      <c r="I110" s="258" t="s">
        <v>76</v>
      </c>
      <c r="M110" s="258" t="s">
        <v>515</v>
      </c>
    </row>
    <row r="111" spans="1:13" x14ac:dyDescent="0.2">
      <c r="A111" s="258">
        <v>214142</v>
      </c>
      <c r="B111" s="258" t="s">
        <v>1125</v>
      </c>
      <c r="C111" s="258" t="s">
        <v>174</v>
      </c>
      <c r="D111" s="258" t="s">
        <v>242</v>
      </c>
      <c r="E111" s="258" t="s">
        <v>531</v>
      </c>
      <c r="F111" s="260">
        <v>32967</v>
      </c>
      <c r="G111" s="258" t="s">
        <v>1813</v>
      </c>
      <c r="H111" s="258" t="s">
        <v>532</v>
      </c>
      <c r="I111" s="258" t="s">
        <v>76</v>
      </c>
      <c r="M111" s="258" t="s">
        <v>523</v>
      </c>
    </row>
    <row r="112" spans="1:13" x14ac:dyDescent="0.2">
      <c r="A112" s="258">
        <v>214145</v>
      </c>
      <c r="B112" s="258" t="s">
        <v>1182</v>
      </c>
      <c r="C112" s="258" t="s">
        <v>999</v>
      </c>
      <c r="D112" s="258" t="s">
        <v>334</v>
      </c>
      <c r="E112" s="258" t="s">
        <v>531</v>
      </c>
      <c r="F112" s="260">
        <v>36195</v>
      </c>
      <c r="G112" s="258" t="s">
        <v>1641</v>
      </c>
      <c r="H112" s="258" t="s">
        <v>532</v>
      </c>
      <c r="I112" s="258" t="s">
        <v>76</v>
      </c>
      <c r="M112" s="258" t="s">
        <v>516</v>
      </c>
    </row>
    <row r="113" spans="1:25" x14ac:dyDescent="0.2">
      <c r="A113" s="258">
        <v>214284</v>
      </c>
      <c r="B113" s="258" t="s">
        <v>1456</v>
      </c>
      <c r="C113" s="258" t="s">
        <v>1129</v>
      </c>
      <c r="D113" s="258" t="s">
        <v>1050</v>
      </c>
      <c r="E113" s="258" t="s">
        <v>530</v>
      </c>
      <c r="F113" s="260">
        <v>36025</v>
      </c>
      <c r="G113" s="258" t="s">
        <v>1648</v>
      </c>
      <c r="H113" s="258" t="s">
        <v>532</v>
      </c>
      <c r="I113" s="258" t="s">
        <v>76</v>
      </c>
      <c r="M113" s="258" t="s">
        <v>504</v>
      </c>
    </row>
    <row r="114" spans="1:25" x14ac:dyDescent="0.2">
      <c r="A114" s="258">
        <v>214305</v>
      </c>
      <c r="B114" s="258" t="s">
        <v>1152</v>
      </c>
      <c r="C114" s="258" t="s">
        <v>133</v>
      </c>
      <c r="D114" s="258" t="s">
        <v>1119</v>
      </c>
      <c r="E114" s="258" t="s">
        <v>531</v>
      </c>
      <c r="F114" s="260">
        <v>33970</v>
      </c>
      <c r="G114" s="258" t="s">
        <v>1800</v>
      </c>
      <c r="H114" s="258" t="s">
        <v>532</v>
      </c>
      <c r="I114" s="258" t="s">
        <v>76</v>
      </c>
      <c r="M114" s="258" t="s">
        <v>524</v>
      </c>
    </row>
    <row r="115" spans="1:25" x14ac:dyDescent="0.2">
      <c r="A115" s="258">
        <v>214330</v>
      </c>
      <c r="B115" s="258" t="s">
        <v>1304</v>
      </c>
      <c r="C115" s="258" t="s">
        <v>85</v>
      </c>
      <c r="D115" s="258" t="s">
        <v>325</v>
      </c>
      <c r="E115" s="258" t="s">
        <v>531</v>
      </c>
      <c r="F115" s="260">
        <v>35355</v>
      </c>
      <c r="G115" s="258" t="s">
        <v>514</v>
      </c>
      <c r="H115" s="258" t="s">
        <v>532</v>
      </c>
      <c r="I115" s="258" t="s">
        <v>76</v>
      </c>
      <c r="M115" s="258" t="s">
        <v>514</v>
      </c>
    </row>
    <row r="116" spans="1:25" x14ac:dyDescent="0.2">
      <c r="A116" s="258">
        <v>214357</v>
      </c>
      <c r="B116" s="258" t="s">
        <v>1534</v>
      </c>
      <c r="C116" s="258" t="s">
        <v>142</v>
      </c>
      <c r="D116" s="258" t="s">
        <v>349</v>
      </c>
      <c r="E116" s="258" t="s">
        <v>531</v>
      </c>
      <c r="F116" s="260">
        <v>34099</v>
      </c>
      <c r="G116" s="258" t="s">
        <v>1745</v>
      </c>
      <c r="H116" s="258" t="s">
        <v>532</v>
      </c>
      <c r="I116" s="258" t="s">
        <v>76</v>
      </c>
      <c r="M116" s="258" t="s">
        <v>506</v>
      </c>
    </row>
    <row r="117" spans="1:25" x14ac:dyDescent="0.2">
      <c r="A117" s="258">
        <v>214387</v>
      </c>
      <c r="B117" s="258" t="s">
        <v>1284</v>
      </c>
      <c r="C117" s="258" t="s">
        <v>451</v>
      </c>
      <c r="D117" s="258" t="s">
        <v>346</v>
      </c>
      <c r="E117" s="258" t="s">
        <v>531</v>
      </c>
      <c r="F117" s="260">
        <v>28044</v>
      </c>
      <c r="G117" s="258" t="s">
        <v>504</v>
      </c>
      <c r="H117" s="258" t="s">
        <v>532</v>
      </c>
      <c r="I117" s="258" t="s">
        <v>76</v>
      </c>
      <c r="M117" s="258" t="s">
        <v>515</v>
      </c>
    </row>
    <row r="118" spans="1:25" x14ac:dyDescent="0.2">
      <c r="A118" s="258">
        <v>214423</v>
      </c>
      <c r="B118" s="258" t="s">
        <v>1118</v>
      </c>
      <c r="C118" s="258" t="s">
        <v>104</v>
      </c>
      <c r="D118" s="258" t="s">
        <v>1043</v>
      </c>
      <c r="E118" s="258" t="s">
        <v>531</v>
      </c>
      <c r="F118" s="260">
        <v>36343</v>
      </c>
      <c r="G118" s="258" t="s">
        <v>504</v>
      </c>
      <c r="H118" s="258" t="s">
        <v>532</v>
      </c>
      <c r="I118" s="258" t="s">
        <v>76</v>
      </c>
      <c r="M118" s="258" t="s">
        <v>523</v>
      </c>
    </row>
    <row r="119" spans="1:25" x14ac:dyDescent="0.2">
      <c r="A119" s="258">
        <v>214427</v>
      </c>
      <c r="B119" s="258" t="s">
        <v>1123</v>
      </c>
      <c r="C119" s="258" t="s">
        <v>98</v>
      </c>
      <c r="D119" s="258" t="s">
        <v>1124</v>
      </c>
      <c r="E119" s="258" t="s">
        <v>531</v>
      </c>
      <c r="F119" s="260">
        <v>27497</v>
      </c>
      <c r="G119" s="258" t="s">
        <v>1781</v>
      </c>
      <c r="H119" s="258" t="s">
        <v>532</v>
      </c>
      <c r="I119" s="258" t="s">
        <v>76</v>
      </c>
      <c r="M119" s="258" t="s">
        <v>523</v>
      </c>
    </row>
    <row r="120" spans="1:25" x14ac:dyDescent="0.2">
      <c r="A120" s="258">
        <v>214443</v>
      </c>
      <c r="B120" s="258" t="s">
        <v>1323</v>
      </c>
      <c r="C120" s="258" t="s">
        <v>78</v>
      </c>
      <c r="D120" s="258" t="s">
        <v>297</v>
      </c>
      <c r="E120" s="258" t="s">
        <v>530</v>
      </c>
      <c r="F120" s="260">
        <v>35319</v>
      </c>
      <c r="G120" s="258" t="s">
        <v>1648</v>
      </c>
      <c r="H120" s="258" t="s">
        <v>532</v>
      </c>
      <c r="I120" s="258" t="s">
        <v>76</v>
      </c>
      <c r="M120" s="258" t="s">
        <v>526</v>
      </c>
    </row>
    <row r="121" spans="1:25" x14ac:dyDescent="0.2">
      <c r="A121" s="258">
        <v>214455</v>
      </c>
      <c r="B121" s="258" t="s">
        <v>1434</v>
      </c>
      <c r="C121" s="258" t="s">
        <v>157</v>
      </c>
      <c r="D121" s="258" t="s">
        <v>1197</v>
      </c>
      <c r="E121" s="258" t="s">
        <v>531</v>
      </c>
      <c r="F121" s="260">
        <v>33800</v>
      </c>
      <c r="G121" s="258" t="s">
        <v>1815</v>
      </c>
      <c r="H121" s="258" t="s">
        <v>532</v>
      </c>
      <c r="I121" s="258" t="s">
        <v>76</v>
      </c>
      <c r="M121" s="258" t="s">
        <v>504</v>
      </c>
    </row>
    <row r="122" spans="1:25" x14ac:dyDescent="0.2">
      <c r="A122" s="258">
        <v>214459</v>
      </c>
      <c r="B122" s="258" t="s">
        <v>1281</v>
      </c>
      <c r="C122" s="258" t="s">
        <v>124</v>
      </c>
      <c r="D122" s="258" t="s">
        <v>315</v>
      </c>
      <c r="E122" s="258" t="s">
        <v>531</v>
      </c>
      <c r="F122" s="260">
        <v>34317</v>
      </c>
      <c r="G122" s="258" t="s">
        <v>504</v>
      </c>
      <c r="H122" s="258" t="s">
        <v>532</v>
      </c>
      <c r="I122" s="258" t="s">
        <v>76</v>
      </c>
      <c r="M122" s="258" t="s">
        <v>515</v>
      </c>
    </row>
    <row r="123" spans="1:25" x14ac:dyDescent="0.2">
      <c r="A123" s="258">
        <v>214553</v>
      </c>
      <c r="B123" s="258" t="s">
        <v>1282</v>
      </c>
      <c r="C123" s="258" t="s">
        <v>1126</v>
      </c>
      <c r="D123" s="258" t="s">
        <v>1283</v>
      </c>
      <c r="E123" s="258" t="s">
        <v>531</v>
      </c>
      <c r="F123" s="260">
        <v>35465</v>
      </c>
      <c r="G123" s="258" t="s">
        <v>1707</v>
      </c>
      <c r="H123" s="258" t="s">
        <v>532</v>
      </c>
      <c r="I123" s="258" t="s">
        <v>76</v>
      </c>
      <c r="M123" s="258" t="s">
        <v>515</v>
      </c>
    </row>
    <row r="124" spans="1:25" x14ac:dyDescent="0.2">
      <c r="A124" s="258">
        <v>214558</v>
      </c>
      <c r="B124" s="258" t="s">
        <v>1543</v>
      </c>
      <c r="C124" s="258" t="s">
        <v>133</v>
      </c>
      <c r="D124" s="258" t="s">
        <v>133</v>
      </c>
      <c r="E124" s="258" t="s">
        <v>531</v>
      </c>
      <c r="F124" s="260">
        <v>36334</v>
      </c>
      <c r="G124" s="258" t="s">
        <v>1778</v>
      </c>
      <c r="H124" s="258" t="s">
        <v>532</v>
      </c>
      <c r="I124" s="258" t="s">
        <v>76</v>
      </c>
      <c r="M124" s="258" t="s">
        <v>506</v>
      </c>
    </row>
    <row r="125" spans="1:25" x14ac:dyDescent="0.2">
      <c r="A125" s="258">
        <v>200428</v>
      </c>
      <c r="B125" s="258" t="s">
        <v>1555</v>
      </c>
      <c r="C125" s="258" t="s">
        <v>1556</v>
      </c>
      <c r="D125" s="258" t="s">
        <v>984</v>
      </c>
      <c r="E125" s="258" t="s">
        <v>531</v>
      </c>
      <c r="F125" s="260"/>
      <c r="H125" s="258" t="s">
        <v>532</v>
      </c>
      <c r="I125" s="258" t="s">
        <v>69</v>
      </c>
      <c r="M125" s="258" t="s">
        <v>506</v>
      </c>
      <c r="R125" s="258">
        <v>900</v>
      </c>
      <c r="Y125" s="258" t="s">
        <v>1626</v>
      </c>
    </row>
    <row r="126" spans="1:25" x14ac:dyDescent="0.2">
      <c r="A126" s="258">
        <v>200537</v>
      </c>
      <c r="B126" s="258" t="s">
        <v>641</v>
      </c>
      <c r="C126" s="258" t="s">
        <v>312</v>
      </c>
      <c r="D126" s="258" t="s">
        <v>285</v>
      </c>
      <c r="E126" s="258" t="s">
        <v>531</v>
      </c>
      <c r="F126" s="260"/>
      <c r="H126" s="258" t="s">
        <v>532</v>
      </c>
      <c r="I126" s="258" t="s">
        <v>69</v>
      </c>
      <c r="M126" s="258" t="s">
        <v>504</v>
      </c>
      <c r="R126" s="258">
        <v>900</v>
      </c>
      <c r="V126" s="258" t="s">
        <v>1626</v>
      </c>
      <c r="W126" s="258" t="s">
        <v>1626</v>
      </c>
      <c r="X126" s="258" t="s">
        <v>1626</v>
      </c>
      <c r="Y126" s="258" t="s">
        <v>1626</v>
      </c>
    </row>
    <row r="127" spans="1:25" x14ac:dyDescent="0.2">
      <c r="A127" s="258">
        <v>200710</v>
      </c>
      <c r="B127" s="258" t="s">
        <v>624</v>
      </c>
      <c r="C127" s="258" t="s">
        <v>214</v>
      </c>
      <c r="D127" s="258" t="s">
        <v>325</v>
      </c>
      <c r="E127" s="258" t="s">
        <v>530</v>
      </c>
      <c r="F127" s="260">
        <v>30285</v>
      </c>
      <c r="G127" s="258" t="s">
        <v>504</v>
      </c>
      <c r="H127" s="258" t="s">
        <v>532</v>
      </c>
      <c r="I127" s="258" t="s">
        <v>69</v>
      </c>
      <c r="M127" s="258" t="s">
        <v>504</v>
      </c>
      <c r="R127" s="258">
        <v>900</v>
      </c>
      <c r="W127" s="258" t="s">
        <v>1626</v>
      </c>
      <c r="X127" s="258" t="s">
        <v>1626</v>
      </c>
      <c r="Y127" s="258" t="s">
        <v>1626</v>
      </c>
    </row>
    <row r="128" spans="1:25" x14ac:dyDescent="0.2">
      <c r="A128" s="258">
        <v>200958</v>
      </c>
      <c r="B128" s="258" t="s">
        <v>583</v>
      </c>
      <c r="C128" s="258" t="s">
        <v>176</v>
      </c>
      <c r="D128" s="258" t="s">
        <v>382</v>
      </c>
      <c r="E128" s="258" t="s">
        <v>530</v>
      </c>
      <c r="F128" s="260">
        <v>31048</v>
      </c>
      <c r="G128" s="258" t="s">
        <v>504</v>
      </c>
      <c r="H128" s="258" t="s">
        <v>532</v>
      </c>
      <c r="I128" s="258" t="s">
        <v>69</v>
      </c>
      <c r="M128" s="258" t="s">
        <v>504</v>
      </c>
      <c r="R128" s="258">
        <v>900</v>
      </c>
      <c r="Y128" s="258" t="s">
        <v>1626</v>
      </c>
    </row>
    <row r="129" spans="1:25" x14ac:dyDescent="0.2">
      <c r="A129" s="258">
        <v>200997</v>
      </c>
      <c r="B129" s="258" t="s">
        <v>880</v>
      </c>
      <c r="C129" s="258" t="s">
        <v>78</v>
      </c>
      <c r="D129" s="258" t="s">
        <v>325</v>
      </c>
      <c r="E129" s="258" t="s">
        <v>530</v>
      </c>
      <c r="F129" s="260">
        <v>31466</v>
      </c>
      <c r="G129" s="258" t="s">
        <v>504</v>
      </c>
      <c r="H129" s="258" t="s">
        <v>532</v>
      </c>
      <c r="I129" s="258" t="s">
        <v>69</v>
      </c>
      <c r="M129" s="258" t="s">
        <v>518</v>
      </c>
      <c r="R129" s="258">
        <v>900</v>
      </c>
      <c r="Y129" s="258" t="s">
        <v>1626</v>
      </c>
    </row>
    <row r="130" spans="1:25" x14ac:dyDescent="0.2">
      <c r="A130" s="258">
        <v>201027</v>
      </c>
      <c r="B130" s="258" t="s">
        <v>882</v>
      </c>
      <c r="C130" s="258" t="s">
        <v>121</v>
      </c>
      <c r="D130" s="258" t="s">
        <v>283</v>
      </c>
      <c r="E130" s="258" t="s">
        <v>531</v>
      </c>
      <c r="F130" s="260">
        <v>29431</v>
      </c>
      <c r="G130" s="258" t="s">
        <v>504</v>
      </c>
      <c r="H130" s="258" t="s">
        <v>532</v>
      </c>
      <c r="I130" s="258" t="s">
        <v>69</v>
      </c>
      <c r="M130" s="258" t="s">
        <v>526</v>
      </c>
      <c r="R130" s="258">
        <v>900</v>
      </c>
      <c r="W130" s="258" t="s">
        <v>1626</v>
      </c>
      <c r="X130" s="258" t="s">
        <v>1626</v>
      </c>
      <c r="Y130" s="258" t="s">
        <v>1626</v>
      </c>
    </row>
    <row r="131" spans="1:25" x14ac:dyDescent="0.2">
      <c r="A131" s="258">
        <v>201122</v>
      </c>
      <c r="B131" s="258" t="s">
        <v>795</v>
      </c>
      <c r="C131" s="258" t="s">
        <v>249</v>
      </c>
      <c r="D131" s="258" t="s">
        <v>295</v>
      </c>
      <c r="E131" s="258" t="s">
        <v>530</v>
      </c>
      <c r="F131" s="260">
        <v>29476</v>
      </c>
      <c r="G131" s="258" t="s">
        <v>504</v>
      </c>
      <c r="H131" s="258" t="s">
        <v>532</v>
      </c>
      <c r="I131" s="258" t="s">
        <v>69</v>
      </c>
      <c r="M131" s="258" t="s">
        <v>516</v>
      </c>
      <c r="R131" s="258">
        <v>900</v>
      </c>
      <c r="X131" s="258" t="s">
        <v>1626</v>
      </c>
      <c r="Y131" s="258" t="s">
        <v>1626</v>
      </c>
    </row>
    <row r="132" spans="1:25" x14ac:dyDescent="0.2">
      <c r="A132" s="258">
        <v>201153</v>
      </c>
      <c r="B132" s="258" t="s">
        <v>884</v>
      </c>
      <c r="C132" s="258" t="s">
        <v>140</v>
      </c>
      <c r="D132" s="258" t="s">
        <v>461</v>
      </c>
      <c r="E132" s="258" t="s">
        <v>530</v>
      </c>
      <c r="F132" s="260">
        <v>31107</v>
      </c>
      <c r="G132" s="258" t="s">
        <v>1645</v>
      </c>
      <c r="H132" s="258" t="s">
        <v>532</v>
      </c>
      <c r="I132" s="258" t="s">
        <v>69</v>
      </c>
      <c r="M132" s="258" t="s">
        <v>526</v>
      </c>
      <c r="R132" s="258">
        <v>900</v>
      </c>
      <c r="W132" s="258" t="s">
        <v>1626</v>
      </c>
      <c r="X132" s="258" t="s">
        <v>1626</v>
      </c>
      <c r="Y132" s="258" t="s">
        <v>1626</v>
      </c>
    </row>
    <row r="133" spans="1:25" x14ac:dyDescent="0.2">
      <c r="A133" s="258">
        <v>201268</v>
      </c>
      <c r="B133" s="258" t="s">
        <v>596</v>
      </c>
      <c r="C133" s="258" t="s">
        <v>225</v>
      </c>
      <c r="D133" s="258" t="s">
        <v>364</v>
      </c>
      <c r="E133" s="258" t="s">
        <v>531</v>
      </c>
      <c r="F133" s="260">
        <v>30086</v>
      </c>
      <c r="G133" s="258" t="s">
        <v>504</v>
      </c>
      <c r="H133" s="258" t="s">
        <v>532</v>
      </c>
      <c r="I133" s="258" t="s">
        <v>69</v>
      </c>
      <c r="M133" s="258" t="s">
        <v>504</v>
      </c>
      <c r="R133" s="258">
        <v>900</v>
      </c>
      <c r="X133" s="258" t="s">
        <v>1626</v>
      </c>
      <c r="Y133" s="258" t="s">
        <v>1626</v>
      </c>
    </row>
    <row r="134" spans="1:25" x14ac:dyDescent="0.2">
      <c r="A134" s="258">
        <v>201311</v>
      </c>
      <c r="B134" s="258" t="s">
        <v>778</v>
      </c>
      <c r="C134" s="258" t="s">
        <v>241</v>
      </c>
      <c r="D134" s="258" t="s">
        <v>353</v>
      </c>
      <c r="E134" s="258" t="s">
        <v>530</v>
      </c>
      <c r="F134" s="260">
        <v>20096</v>
      </c>
      <c r="G134" s="258" t="s">
        <v>1646</v>
      </c>
      <c r="H134" s="258" t="s">
        <v>532</v>
      </c>
      <c r="I134" s="258" t="s">
        <v>69</v>
      </c>
      <c r="M134" s="258" t="s">
        <v>515</v>
      </c>
      <c r="R134" s="258">
        <v>900</v>
      </c>
      <c r="W134" s="258" t="s">
        <v>1626</v>
      </c>
      <c r="X134" s="258" t="s">
        <v>1626</v>
      </c>
      <c r="Y134" s="258" t="s">
        <v>1626</v>
      </c>
    </row>
    <row r="135" spans="1:25" x14ac:dyDescent="0.2">
      <c r="A135" s="258">
        <v>201384</v>
      </c>
      <c r="B135" s="258" t="s">
        <v>838</v>
      </c>
      <c r="C135" s="258" t="s">
        <v>108</v>
      </c>
      <c r="D135" s="258" t="s">
        <v>327</v>
      </c>
      <c r="E135" s="258" t="s">
        <v>531</v>
      </c>
      <c r="F135" s="260">
        <v>30628</v>
      </c>
      <c r="G135" s="258" t="s">
        <v>504</v>
      </c>
      <c r="H135" s="258" t="s">
        <v>532</v>
      </c>
      <c r="I135" s="258" t="s">
        <v>69</v>
      </c>
      <c r="M135" s="258" t="s">
        <v>516</v>
      </c>
      <c r="R135" s="258">
        <v>900</v>
      </c>
      <c r="W135" s="258" t="s">
        <v>1626</v>
      </c>
      <c r="X135" s="258" t="s">
        <v>1626</v>
      </c>
      <c r="Y135" s="258" t="s">
        <v>1626</v>
      </c>
    </row>
    <row r="136" spans="1:25" x14ac:dyDescent="0.2">
      <c r="A136" s="258">
        <v>201397</v>
      </c>
      <c r="B136" s="258" t="s">
        <v>706</v>
      </c>
      <c r="C136" s="258" t="s">
        <v>707</v>
      </c>
      <c r="D136" s="258" t="s">
        <v>430</v>
      </c>
      <c r="E136" s="258" t="s">
        <v>531</v>
      </c>
      <c r="F136" s="260">
        <v>27796</v>
      </c>
      <c r="G136" s="258" t="s">
        <v>504</v>
      </c>
      <c r="H136" s="258" t="s">
        <v>532</v>
      </c>
      <c r="I136" s="258" t="s">
        <v>69</v>
      </c>
      <c r="M136" s="258" t="s">
        <v>506</v>
      </c>
      <c r="R136" s="258">
        <v>900</v>
      </c>
      <c r="X136" s="258" t="s">
        <v>1626</v>
      </c>
      <c r="Y136" s="258" t="s">
        <v>1626</v>
      </c>
    </row>
    <row r="137" spans="1:25" x14ac:dyDescent="0.2">
      <c r="A137" s="258">
        <v>201516</v>
      </c>
      <c r="B137" s="258" t="s">
        <v>601</v>
      </c>
      <c r="C137" s="258" t="s">
        <v>193</v>
      </c>
      <c r="D137" s="258" t="s">
        <v>281</v>
      </c>
      <c r="E137" s="258" t="s">
        <v>530</v>
      </c>
      <c r="F137" s="260">
        <v>29953</v>
      </c>
      <c r="G137" s="258" t="s">
        <v>504</v>
      </c>
      <c r="H137" s="258" t="s">
        <v>532</v>
      </c>
      <c r="I137" s="258" t="s">
        <v>69</v>
      </c>
      <c r="M137" s="258" t="s">
        <v>504</v>
      </c>
      <c r="R137" s="258">
        <v>900</v>
      </c>
      <c r="Y137" s="258" t="s">
        <v>1626</v>
      </c>
    </row>
    <row r="138" spans="1:25" x14ac:dyDescent="0.2">
      <c r="A138" s="258">
        <v>201528</v>
      </c>
      <c r="B138" s="258" t="s">
        <v>702</v>
      </c>
      <c r="C138" s="258" t="s">
        <v>113</v>
      </c>
      <c r="D138" s="258" t="s">
        <v>355</v>
      </c>
      <c r="E138" s="258" t="s">
        <v>531</v>
      </c>
      <c r="F138" s="260"/>
      <c r="H138" s="258" t="s">
        <v>532</v>
      </c>
      <c r="I138" s="258" t="s">
        <v>69</v>
      </c>
      <c r="M138" s="258" t="s">
        <v>506</v>
      </c>
      <c r="R138" s="258">
        <v>900</v>
      </c>
      <c r="Y138" s="258" t="s">
        <v>1626</v>
      </c>
    </row>
    <row r="139" spans="1:25" x14ac:dyDescent="0.2">
      <c r="A139" s="258">
        <v>201561</v>
      </c>
      <c r="B139" s="258" t="s">
        <v>899</v>
      </c>
      <c r="C139" s="258" t="s">
        <v>168</v>
      </c>
      <c r="D139" s="258" t="s">
        <v>900</v>
      </c>
      <c r="E139" s="258" t="s">
        <v>530</v>
      </c>
      <c r="F139" s="260">
        <v>26299</v>
      </c>
      <c r="G139" s="258" t="s">
        <v>523</v>
      </c>
      <c r="H139" s="258" t="s">
        <v>532</v>
      </c>
      <c r="I139" s="258" t="s">
        <v>69</v>
      </c>
      <c r="M139" s="258" t="s">
        <v>523</v>
      </c>
      <c r="R139" s="258">
        <v>900</v>
      </c>
      <c r="X139" s="258" t="s">
        <v>1626</v>
      </c>
      <c r="Y139" s="258" t="s">
        <v>1626</v>
      </c>
    </row>
    <row r="140" spans="1:25" x14ac:dyDescent="0.2">
      <c r="A140" s="258">
        <v>201603</v>
      </c>
      <c r="B140" s="258" t="s">
        <v>609</v>
      </c>
      <c r="C140" s="258" t="s">
        <v>193</v>
      </c>
      <c r="D140" s="258" t="s">
        <v>610</v>
      </c>
      <c r="E140" s="258" t="s">
        <v>530</v>
      </c>
      <c r="F140" s="260">
        <v>28380</v>
      </c>
      <c r="G140" s="258" t="s">
        <v>504</v>
      </c>
      <c r="H140" s="258" t="s">
        <v>532</v>
      </c>
      <c r="I140" s="258" t="s">
        <v>69</v>
      </c>
      <c r="M140" s="258" t="s">
        <v>504</v>
      </c>
      <c r="R140" s="258">
        <v>900</v>
      </c>
      <c r="W140" s="258" t="s">
        <v>1626</v>
      </c>
      <c r="X140" s="258" t="s">
        <v>1626</v>
      </c>
      <c r="Y140" s="258" t="s">
        <v>1626</v>
      </c>
    </row>
    <row r="141" spans="1:25" x14ac:dyDescent="0.2">
      <c r="A141" s="258">
        <v>201659</v>
      </c>
      <c r="B141" s="258" t="s">
        <v>941</v>
      </c>
      <c r="C141" s="258" t="s">
        <v>215</v>
      </c>
      <c r="D141" s="258" t="s">
        <v>384</v>
      </c>
      <c r="E141" s="258" t="s">
        <v>530</v>
      </c>
      <c r="F141" s="260">
        <v>27731</v>
      </c>
      <c r="G141" s="258" t="s">
        <v>504</v>
      </c>
      <c r="H141" s="258" t="s">
        <v>962</v>
      </c>
      <c r="I141" s="258" t="s">
        <v>69</v>
      </c>
      <c r="R141" s="258">
        <v>900</v>
      </c>
      <c r="Y141" s="258" t="s">
        <v>1626</v>
      </c>
    </row>
    <row r="142" spans="1:25" x14ac:dyDescent="0.2">
      <c r="A142" s="258">
        <v>201670</v>
      </c>
      <c r="B142" s="258" t="s">
        <v>740</v>
      </c>
      <c r="C142" s="258" t="s">
        <v>78</v>
      </c>
      <c r="D142" s="258" t="s">
        <v>495</v>
      </c>
      <c r="E142" s="258" t="s">
        <v>530</v>
      </c>
      <c r="F142" s="260">
        <v>30106</v>
      </c>
      <c r="G142" s="258" t="s">
        <v>514</v>
      </c>
      <c r="H142" s="258" t="s">
        <v>532</v>
      </c>
      <c r="I142" s="258" t="s">
        <v>69</v>
      </c>
      <c r="M142" s="258" t="s">
        <v>514</v>
      </c>
      <c r="R142" s="258">
        <v>900</v>
      </c>
      <c r="W142" s="258" t="s">
        <v>1626</v>
      </c>
      <c r="X142" s="258" t="s">
        <v>1626</v>
      </c>
      <c r="Y142" s="258" t="s">
        <v>1626</v>
      </c>
    </row>
    <row r="143" spans="1:25" x14ac:dyDescent="0.2">
      <c r="A143" s="258">
        <v>201687</v>
      </c>
      <c r="B143" s="258" t="s">
        <v>906</v>
      </c>
      <c r="C143" s="258" t="s">
        <v>118</v>
      </c>
      <c r="D143" s="258" t="s">
        <v>434</v>
      </c>
      <c r="E143" s="258" t="s">
        <v>530</v>
      </c>
      <c r="F143" s="260">
        <v>28765</v>
      </c>
      <c r="G143" s="258" t="s">
        <v>1649</v>
      </c>
      <c r="H143" s="258" t="s">
        <v>532</v>
      </c>
      <c r="I143" s="258" t="s">
        <v>69</v>
      </c>
      <c r="M143" s="258" t="s">
        <v>523</v>
      </c>
      <c r="R143" s="258">
        <v>900</v>
      </c>
      <c r="W143" s="258" t="s">
        <v>1626</v>
      </c>
      <c r="Y143" s="258" t="s">
        <v>1626</v>
      </c>
    </row>
    <row r="144" spans="1:25" x14ac:dyDescent="0.2">
      <c r="A144" s="258">
        <v>201872</v>
      </c>
      <c r="B144" s="258" t="s">
        <v>577</v>
      </c>
      <c r="C144" s="258" t="s">
        <v>158</v>
      </c>
      <c r="D144" s="258" t="s">
        <v>333</v>
      </c>
      <c r="E144" s="258" t="s">
        <v>530</v>
      </c>
      <c r="F144" s="260">
        <v>25346</v>
      </c>
      <c r="G144" s="258" t="s">
        <v>504</v>
      </c>
      <c r="H144" s="258" t="s">
        <v>532</v>
      </c>
      <c r="I144" s="258" t="s">
        <v>69</v>
      </c>
      <c r="M144" s="258" t="s">
        <v>504</v>
      </c>
      <c r="R144" s="258">
        <v>900</v>
      </c>
      <c r="Y144" s="258" t="s">
        <v>1626</v>
      </c>
    </row>
    <row r="145" spans="1:25" x14ac:dyDescent="0.2">
      <c r="A145" s="258">
        <v>201902</v>
      </c>
      <c r="B145" s="258" t="s">
        <v>994</v>
      </c>
      <c r="C145" s="258" t="s">
        <v>182</v>
      </c>
      <c r="D145" s="258" t="s">
        <v>995</v>
      </c>
      <c r="E145" s="258" t="s">
        <v>530</v>
      </c>
      <c r="F145" s="260">
        <v>31048</v>
      </c>
      <c r="G145" s="258" t="s">
        <v>504</v>
      </c>
      <c r="H145" s="258" t="s">
        <v>532</v>
      </c>
      <c r="I145" s="258" t="s">
        <v>69</v>
      </c>
      <c r="M145" s="258" t="s">
        <v>516</v>
      </c>
      <c r="R145" s="258">
        <v>900</v>
      </c>
      <c r="Y145" s="258" t="s">
        <v>1626</v>
      </c>
    </row>
    <row r="146" spans="1:25" x14ac:dyDescent="0.2">
      <c r="A146" s="258">
        <v>202012</v>
      </c>
      <c r="B146" s="258" t="s">
        <v>677</v>
      </c>
      <c r="C146" s="258" t="s">
        <v>223</v>
      </c>
      <c r="D146" s="258" t="s">
        <v>678</v>
      </c>
      <c r="E146" s="258" t="s">
        <v>530</v>
      </c>
      <c r="F146" s="260">
        <v>30571</v>
      </c>
      <c r="G146" s="258" t="s">
        <v>1653</v>
      </c>
      <c r="H146" s="258" t="s">
        <v>532</v>
      </c>
      <c r="I146" s="258" t="s">
        <v>69</v>
      </c>
      <c r="M146" s="258" t="s">
        <v>513</v>
      </c>
      <c r="R146" s="258">
        <v>900</v>
      </c>
      <c r="Y146" s="258" t="s">
        <v>1626</v>
      </c>
    </row>
    <row r="147" spans="1:25" x14ac:dyDescent="0.2">
      <c r="A147" s="258">
        <v>202164</v>
      </c>
      <c r="B147" s="258" t="s">
        <v>764</v>
      </c>
      <c r="C147" s="258" t="s">
        <v>78</v>
      </c>
      <c r="D147" s="258" t="s">
        <v>765</v>
      </c>
      <c r="E147" s="258" t="s">
        <v>531</v>
      </c>
      <c r="F147" s="260">
        <v>24838</v>
      </c>
      <c r="G147" s="258" t="s">
        <v>1650</v>
      </c>
      <c r="H147" s="258" t="s">
        <v>532</v>
      </c>
      <c r="I147" s="258" t="s">
        <v>69</v>
      </c>
      <c r="M147" s="258" t="s">
        <v>515</v>
      </c>
      <c r="R147" s="258">
        <v>900</v>
      </c>
      <c r="Y147" s="258" t="s">
        <v>1626</v>
      </c>
    </row>
    <row r="148" spans="1:25" x14ac:dyDescent="0.2">
      <c r="A148" s="258">
        <v>202254</v>
      </c>
      <c r="B148" s="258" t="s">
        <v>754</v>
      </c>
      <c r="C148" s="258" t="s">
        <v>475</v>
      </c>
      <c r="D148" s="258" t="s">
        <v>398</v>
      </c>
      <c r="E148" s="258" t="s">
        <v>531</v>
      </c>
      <c r="F148" s="260">
        <v>29858</v>
      </c>
      <c r="G148" s="258" t="s">
        <v>514</v>
      </c>
      <c r="H148" s="258" t="s">
        <v>532</v>
      </c>
      <c r="I148" s="258" t="s">
        <v>69</v>
      </c>
      <c r="M148" s="258" t="s">
        <v>514</v>
      </c>
      <c r="R148" s="258">
        <v>900</v>
      </c>
      <c r="W148" s="258" t="s">
        <v>1626</v>
      </c>
      <c r="X148" s="258" t="s">
        <v>1626</v>
      </c>
      <c r="Y148" s="258" t="s">
        <v>1626</v>
      </c>
    </row>
    <row r="149" spans="1:25" x14ac:dyDescent="0.2">
      <c r="A149" s="258">
        <v>202303</v>
      </c>
      <c r="B149" s="258" t="s">
        <v>693</v>
      </c>
      <c r="C149" s="258" t="s">
        <v>220</v>
      </c>
      <c r="D149" s="258" t="s">
        <v>318</v>
      </c>
      <c r="E149" s="258" t="s">
        <v>531</v>
      </c>
      <c r="F149" s="260">
        <v>30319</v>
      </c>
      <c r="G149" s="258" t="s">
        <v>1656</v>
      </c>
      <c r="H149" s="258" t="s">
        <v>532</v>
      </c>
      <c r="I149" s="258" t="s">
        <v>69</v>
      </c>
      <c r="M149" s="258" t="s">
        <v>506</v>
      </c>
      <c r="R149" s="258">
        <v>900</v>
      </c>
      <c r="Y149" s="258" t="s">
        <v>1626</v>
      </c>
    </row>
    <row r="150" spans="1:25" x14ac:dyDescent="0.2">
      <c r="A150" s="258">
        <v>202309</v>
      </c>
      <c r="B150" s="258" t="s">
        <v>651</v>
      </c>
      <c r="C150" s="258" t="s">
        <v>244</v>
      </c>
      <c r="D150" s="258" t="s">
        <v>652</v>
      </c>
      <c r="E150" s="258" t="s">
        <v>530</v>
      </c>
      <c r="F150" s="260"/>
      <c r="H150" s="258" t="s">
        <v>532</v>
      </c>
      <c r="I150" s="258" t="s">
        <v>69</v>
      </c>
      <c r="M150" s="258" t="s">
        <v>504</v>
      </c>
      <c r="R150" s="258">
        <v>900</v>
      </c>
      <c r="Y150" s="258" t="s">
        <v>1626</v>
      </c>
    </row>
    <row r="151" spans="1:25" x14ac:dyDescent="0.2">
      <c r="A151" s="258">
        <v>202419</v>
      </c>
      <c r="B151" s="258" t="s">
        <v>887</v>
      </c>
      <c r="C151" s="258" t="s">
        <v>78</v>
      </c>
      <c r="D151" s="258" t="s">
        <v>317</v>
      </c>
      <c r="E151" s="258" t="s">
        <v>530</v>
      </c>
      <c r="F151" s="260">
        <v>31631</v>
      </c>
      <c r="G151" s="258" t="s">
        <v>1657</v>
      </c>
      <c r="H151" s="258" t="s">
        <v>532</v>
      </c>
      <c r="I151" s="258" t="s">
        <v>69</v>
      </c>
      <c r="M151" s="258" t="s">
        <v>526</v>
      </c>
      <c r="R151" s="258">
        <v>900</v>
      </c>
      <c r="W151" s="258" t="s">
        <v>1626</v>
      </c>
      <c r="X151" s="258" t="s">
        <v>1626</v>
      </c>
      <c r="Y151" s="258" t="s">
        <v>1626</v>
      </c>
    </row>
    <row r="152" spans="1:25" x14ac:dyDescent="0.2">
      <c r="A152" s="258">
        <v>202630</v>
      </c>
      <c r="B152" s="258" t="s">
        <v>673</v>
      </c>
      <c r="C152" s="258" t="s">
        <v>156</v>
      </c>
      <c r="D152" s="258" t="s">
        <v>307</v>
      </c>
      <c r="E152" s="258" t="s">
        <v>530</v>
      </c>
      <c r="F152" s="260">
        <v>31413</v>
      </c>
      <c r="G152" s="258" t="s">
        <v>513</v>
      </c>
      <c r="H152" s="258" t="s">
        <v>532</v>
      </c>
      <c r="I152" s="258" t="s">
        <v>69</v>
      </c>
      <c r="M152" s="258" t="s">
        <v>513</v>
      </c>
      <c r="R152" s="258">
        <v>900</v>
      </c>
      <c r="W152" s="258" t="s">
        <v>1626</v>
      </c>
      <c r="Y152" s="258" t="s">
        <v>1626</v>
      </c>
    </row>
    <row r="153" spans="1:25" x14ac:dyDescent="0.2">
      <c r="A153" s="258">
        <v>202661</v>
      </c>
      <c r="B153" s="258" t="s">
        <v>852</v>
      </c>
      <c r="C153" s="258" t="s">
        <v>219</v>
      </c>
      <c r="D153" s="258" t="s">
        <v>289</v>
      </c>
      <c r="E153" s="258" t="s">
        <v>531</v>
      </c>
      <c r="F153" s="260">
        <v>31062</v>
      </c>
      <c r="G153" s="258" t="s">
        <v>528</v>
      </c>
      <c r="H153" s="258" t="s">
        <v>532</v>
      </c>
      <c r="I153" s="258" t="s">
        <v>69</v>
      </c>
      <c r="M153" s="258" t="s">
        <v>528</v>
      </c>
      <c r="R153" s="258">
        <v>900</v>
      </c>
      <c r="X153" s="258" t="s">
        <v>1626</v>
      </c>
      <c r="Y153" s="258" t="s">
        <v>1626</v>
      </c>
    </row>
    <row r="154" spans="1:25" x14ac:dyDescent="0.2">
      <c r="A154" s="258">
        <v>202666</v>
      </c>
      <c r="B154" s="258" t="s">
        <v>712</v>
      </c>
      <c r="C154" s="258" t="s">
        <v>108</v>
      </c>
      <c r="D154" s="258" t="s">
        <v>456</v>
      </c>
      <c r="E154" s="258" t="s">
        <v>531</v>
      </c>
      <c r="F154" s="260">
        <v>30872</v>
      </c>
      <c r="G154" s="258" t="s">
        <v>1659</v>
      </c>
      <c r="H154" s="258" t="s">
        <v>532</v>
      </c>
      <c r="I154" s="258" t="s">
        <v>69</v>
      </c>
      <c r="M154" s="258" t="s">
        <v>506</v>
      </c>
      <c r="R154" s="258">
        <v>900</v>
      </c>
      <c r="W154" s="258" t="s">
        <v>1626</v>
      </c>
      <c r="X154" s="258" t="s">
        <v>1626</v>
      </c>
      <c r="Y154" s="258" t="s">
        <v>1626</v>
      </c>
    </row>
    <row r="155" spans="1:25" x14ac:dyDescent="0.2">
      <c r="A155" s="258">
        <v>202683</v>
      </c>
      <c r="B155" s="258" t="s">
        <v>734</v>
      </c>
      <c r="C155" s="258" t="s">
        <v>92</v>
      </c>
      <c r="D155" s="258" t="s">
        <v>242</v>
      </c>
      <c r="E155" s="258" t="s">
        <v>530</v>
      </c>
      <c r="F155" s="260">
        <v>31229</v>
      </c>
      <c r="G155" s="258" t="s">
        <v>955</v>
      </c>
      <c r="H155" s="258" t="s">
        <v>532</v>
      </c>
      <c r="I155" s="258" t="s">
        <v>69</v>
      </c>
      <c r="M155" s="258" t="s">
        <v>506</v>
      </c>
      <c r="R155" s="258">
        <v>900</v>
      </c>
      <c r="Y155" s="258" t="s">
        <v>1626</v>
      </c>
    </row>
    <row r="156" spans="1:25" x14ac:dyDescent="0.2">
      <c r="A156" s="258">
        <v>202764</v>
      </c>
      <c r="B156" s="258" t="s">
        <v>918</v>
      </c>
      <c r="C156" s="258" t="s">
        <v>162</v>
      </c>
      <c r="D156" s="258" t="s">
        <v>315</v>
      </c>
      <c r="E156" s="258" t="s">
        <v>531</v>
      </c>
      <c r="F156" s="260">
        <v>32156</v>
      </c>
      <c r="G156" s="258" t="s">
        <v>1660</v>
      </c>
      <c r="H156" s="258" t="s">
        <v>532</v>
      </c>
      <c r="I156" s="258" t="s">
        <v>69</v>
      </c>
      <c r="M156" s="258" t="s">
        <v>524</v>
      </c>
      <c r="R156" s="258">
        <v>900</v>
      </c>
      <c r="X156" s="258" t="s">
        <v>1626</v>
      </c>
      <c r="Y156" s="258" t="s">
        <v>1626</v>
      </c>
    </row>
    <row r="157" spans="1:25" x14ac:dyDescent="0.2">
      <c r="A157" s="258">
        <v>202895</v>
      </c>
      <c r="B157" s="258" t="s">
        <v>1606</v>
      </c>
      <c r="C157" s="258" t="s">
        <v>155</v>
      </c>
      <c r="D157" s="258" t="s">
        <v>1607</v>
      </c>
      <c r="E157" s="258" t="s">
        <v>531</v>
      </c>
      <c r="F157" s="260">
        <v>27066</v>
      </c>
      <c r="G157" s="258" t="s">
        <v>1661</v>
      </c>
      <c r="H157" s="258" t="s">
        <v>532</v>
      </c>
      <c r="I157" s="258" t="s">
        <v>69</v>
      </c>
      <c r="M157" s="258" t="s">
        <v>506</v>
      </c>
      <c r="R157" s="258">
        <v>900</v>
      </c>
      <c r="V157" s="258" t="s">
        <v>1626</v>
      </c>
      <c r="W157" s="258" t="s">
        <v>1626</v>
      </c>
      <c r="Y157" s="258" t="s">
        <v>1626</v>
      </c>
    </row>
    <row r="158" spans="1:25" x14ac:dyDescent="0.2">
      <c r="A158" s="258">
        <v>203222</v>
      </c>
      <c r="B158" s="258" t="s">
        <v>714</v>
      </c>
      <c r="C158" s="258" t="s">
        <v>393</v>
      </c>
      <c r="D158" s="258" t="s">
        <v>308</v>
      </c>
      <c r="E158" s="258" t="s">
        <v>531</v>
      </c>
      <c r="F158" s="260">
        <v>30513</v>
      </c>
      <c r="G158" s="258" t="s">
        <v>955</v>
      </c>
      <c r="H158" s="258" t="s">
        <v>532</v>
      </c>
      <c r="I158" s="258" t="s">
        <v>69</v>
      </c>
      <c r="M158" s="258" t="s">
        <v>506</v>
      </c>
      <c r="R158" s="258">
        <v>900</v>
      </c>
      <c r="X158" s="258" t="s">
        <v>1626</v>
      </c>
      <c r="Y158" s="258" t="s">
        <v>1626</v>
      </c>
    </row>
    <row r="159" spans="1:25" x14ac:dyDescent="0.2">
      <c r="A159" s="258">
        <v>203229</v>
      </c>
      <c r="B159" s="258" t="s">
        <v>681</v>
      </c>
      <c r="C159" s="258" t="s">
        <v>95</v>
      </c>
      <c r="D159" s="258" t="s">
        <v>293</v>
      </c>
      <c r="E159" s="258" t="s">
        <v>530</v>
      </c>
      <c r="F159" s="260">
        <v>31413</v>
      </c>
      <c r="G159" s="258" t="s">
        <v>1662</v>
      </c>
      <c r="H159" s="258" t="s">
        <v>532</v>
      </c>
      <c r="I159" s="258" t="s">
        <v>69</v>
      </c>
      <c r="M159" s="258" t="s">
        <v>506</v>
      </c>
      <c r="R159" s="258">
        <v>900</v>
      </c>
      <c r="V159" s="258" t="s">
        <v>1626</v>
      </c>
      <c r="Y159" s="258" t="s">
        <v>1626</v>
      </c>
    </row>
    <row r="160" spans="1:25" x14ac:dyDescent="0.2">
      <c r="A160" s="258">
        <v>203233</v>
      </c>
      <c r="B160" s="258" t="s">
        <v>584</v>
      </c>
      <c r="C160" s="258" t="s">
        <v>84</v>
      </c>
      <c r="D160" s="258" t="s">
        <v>477</v>
      </c>
      <c r="E160" s="258" t="s">
        <v>530</v>
      </c>
      <c r="F160" s="260">
        <v>30327</v>
      </c>
      <c r="G160" s="258" t="s">
        <v>504</v>
      </c>
      <c r="H160" s="258" t="s">
        <v>532</v>
      </c>
      <c r="I160" s="258" t="s">
        <v>69</v>
      </c>
      <c r="M160" s="258" t="s">
        <v>504</v>
      </c>
      <c r="R160" s="258">
        <v>900</v>
      </c>
      <c r="Y160" s="258" t="s">
        <v>1626</v>
      </c>
    </row>
    <row r="161" spans="1:25" x14ac:dyDescent="0.2">
      <c r="A161" s="258">
        <v>203459</v>
      </c>
      <c r="B161" s="258" t="s">
        <v>697</v>
      </c>
      <c r="C161" s="258" t="s">
        <v>153</v>
      </c>
      <c r="D161" s="258" t="s">
        <v>346</v>
      </c>
      <c r="E161" s="258" t="s">
        <v>530</v>
      </c>
      <c r="F161" s="260">
        <v>27819</v>
      </c>
      <c r="G161" s="258" t="s">
        <v>506</v>
      </c>
      <c r="H161" s="258" t="s">
        <v>532</v>
      </c>
      <c r="I161" s="258" t="s">
        <v>69</v>
      </c>
      <c r="M161" s="258" t="s">
        <v>506</v>
      </c>
      <c r="R161" s="258">
        <v>900</v>
      </c>
      <c r="Y161" s="258" t="s">
        <v>1626</v>
      </c>
    </row>
    <row r="162" spans="1:25" x14ac:dyDescent="0.2">
      <c r="A162" s="258">
        <v>203555</v>
      </c>
      <c r="B162" s="258" t="s">
        <v>920</v>
      </c>
      <c r="C162" s="258" t="s">
        <v>121</v>
      </c>
      <c r="D162" s="258" t="s">
        <v>286</v>
      </c>
      <c r="E162" s="258" t="s">
        <v>530</v>
      </c>
      <c r="F162" s="260">
        <v>31184</v>
      </c>
      <c r="G162" s="258" t="s">
        <v>504</v>
      </c>
      <c r="H162" s="258" t="s">
        <v>532</v>
      </c>
      <c r="I162" s="258" t="s">
        <v>69</v>
      </c>
      <c r="M162" s="258" t="s">
        <v>524</v>
      </c>
      <c r="R162" s="258">
        <v>900</v>
      </c>
      <c r="W162" s="258" t="s">
        <v>1626</v>
      </c>
      <c r="Y162" s="258" t="s">
        <v>1626</v>
      </c>
    </row>
    <row r="163" spans="1:25" x14ac:dyDescent="0.2">
      <c r="A163" s="258">
        <v>203595</v>
      </c>
      <c r="B163" s="258" t="s">
        <v>844</v>
      </c>
      <c r="C163" s="258" t="s">
        <v>110</v>
      </c>
      <c r="D163" s="258" t="s">
        <v>336</v>
      </c>
      <c r="E163" s="258" t="s">
        <v>530</v>
      </c>
      <c r="F163" s="260">
        <v>30465</v>
      </c>
      <c r="G163" s="258" t="s">
        <v>504</v>
      </c>
      <c r="H163" s="258" t="s">
        <v>532</v>
      </c>
      <c r="I163" s="258" t="s">
        <v>69</v>
      </c>
      <c r="M163" s="258" t="s">
        <v>519</v>
      </c>
      <c r="R163" s="258">
        <v>900</v>
      </c>
      <c r="Y163" s="258" t="s">
        <v>1626</v>
      </c>
    </row>
    <row r="164" spans="1:25" x14ac:dyDescent="0.2">
      <c r="A164" s="258">
        <v>203715</v>
      </c>
      <c r="B164" s="258" t="s">
        <v>919</v>
      </c>
      <c r="C164" s="258" t="s">
        <v>174</v>
      </c>
      <c r="D164" s="258" t="s">
        <v>478</v>
      </c>
      <c r="E164" s="258" t="s">
        <v>530</v>
      </c>
      <c r="F164" s="260">
        <v>30323</v>
      </c>
      <c r="G164" s="258" t="s">
        <v>1665</v>
      </c>
      <c r="H164" s="258" t="s">
        <v>532</v>
      </c>
      <c r="I164" s="258" t="s">
        <v>69</v>
      </c>
      <c r="M164" s="258" t="s">
        <v>524</v>
      </c>
      <c r="R164" s="258">
        <v>900</v>
      </c>
      <c r="W164" s="258" t="s">
        <v>1626</v>
      </c>
      <c r="X164" s="258" t="s">
        <v>1626</v>
      </c>
      <c r="Y164" s="258" t="s">
        <v>1626</v>
      </c>
    </row>
    <row r="165" spans="1:25" x14ac:dyDescent="0.2">
      <c r="A165" s="258">
        <v>203789</v>
      </c>
      <c r="B165" s="258" t="s">
        <v>925</v>
      </c>
      <c r="C165" s="258" t="s">
        <v>85</v>
      </c>
      <c r="D165" s="258" t="s">
        <v>347</v>
      </c>
      <c r="E165" s="258" t="s">
        <v>530</v>
      </c>
      <c r="F165" s="260"/>
      <c r="H165" s="258" t="s">
        <v>532</v>
      </c>
      <c r="I165" s="258" t="s">
        <v>69</v>
      </c>
      <c r="M165" s="258" t="s">
        <v>524</v>
      </c>
      <c r="R165" s="258">
        <v>900</v>
      </c>
      <c r="Y165" s="258" t="s">
        <v>1626</v>
      </c>
    </row>
    <row r="166" spans="1:25" x14ac:dyDescent="0.2">
      <c r="A166" s="258">
        <v>203902</v>
      </c>
      <c r="B166" s="258" t="s">
        <v>836</v>
      </c>
      <c r="C166" s="258" t="s">
        <v>105</v>
      </c>
      <c r="D166" s="258" t="s">
        <v>837</v>
      </c>
      <c r="E166" s="258" t="s">
        <v>531</v>
      </c>
      <c r="F166" s="260"/>
      <c r="H166" s="258" t="s">
        <v>532</v>
      </c>
      <c r="I166" s="258" t="s">
        <v>69</v>
      </c>
      <c r="M166" s="258" t="s">
        <v>516</v>
      </c>
      <c r="R166" s="258">
        <v>900</v>
      </c>
      <c r="Y166" s="258" t="s">
        <v>1626</v>
      </c>
    </row>
    <row r="167" spans="1:25" x14ac:dyDescent="0.2">
      <c r="A167" s="258">
        <v>203981</v>
      </c>
      <c r="B167" s="258" t="s">
        <v>575</v>
      </c>
      <c r="C167" s="258" t="s">
        <v>157</v>
      </c>
      <c r="D167" s="258" t="s">
        <v>405</v>
      </c>
      <c r="E167" s="258" t="s">
        <v>531</v>
      </c>
      <c r="F167" s="260">
        <v>31413</v>
      </c>
      <c r="G167" s="258" t="s">
        <v>1671</v>
      </c>
      <c r="H167" s="258" t="s">
        <v>963</v>
      </c>
      <c r="I167" s="258" t="s">
        <v>69</v>
      </c>
      <c r="R167" s="258">
        <v>900</v>
      </c>
      <c r="W167" s="258" t="s">
        <v>1626</v>
      </c>
      <c r="X167" s="258" t="s">
        <v>1626</v>
      </c>
      <c r="Y167" s="258" t="s">
        <v>1626</v>
      </c>
    </row>
    <row r="168" spans="1:25" x14ac:dyDescent="0.2">
      <c r="A168" s="258">
        <v>204037</v>
      </c>
      <c r="B168" s="258" t="s">
        <v>921</v>
      </c>
      <c r="C168" s="258" t="s">
        <v>197</v>
      </c>
      <c r="D168" s="258" t="s">
        <v>304</v>
      </c>
      <c r="E168" s="258" t="s">
        <v>531</v>
      </c>
      <c r="F168" s="260">
        <v>31567</v>
      </c>
      <c r="G168" s="258" t="s">
        <v>1672</v>
      </c>
      <c r="H168" s="258" t="s">
        <v>532</v>
      </c>
      <c r="I168" s="258" t="s">
        <v>69</v>
      </c>
      <c r="M168" s="258" t="s">
        <v>524</v>
      </c>
      <c r="R168" s="258">
        <v>900</v>
      </c>
      <c r="Y168" s="258" t="s">
        <v>1626</v>
      </c>
    </row>
    <row r="169" spans="1:25" x14ac:dyDescent="0.2">
      <c r="A169" s="258">
        <v>204049</v>
      </c>
      <c r="B169" s="258" t="s">
        <v>815</v>
      </c>
      <c r="C169" s="258" t="s">
        <v>97</v>
      </c>
      <c r="D169" s="258" t="s">
        <v>816</v>
      </c>
      <c r="E169" s="258" t="s">
        <v>531</v>
      </c>
      <c r="F169" s="260">
        <v>31257</v>
      </c>
      <c r="G169" s="258" t="s">
        <v>1673</v>
      </c>
      <c r="H169" s="258" t="s">
        <v>532</v>
      </c>
      <c r="I169" s="258" t="s">
        <v>69</v>
      </c>
      <c r="M169" s="258" t="s">
        <v>516</v>
      </c>
      <c r="R169" s="258">
        <v>900</v>
      </c>
      <c r="Y169" s="258" t="s">
        <v>1626</v>
      </c>
    </row>
    <row r="170" spans="1:25" x14ac:dyDescent="0.2">
      <c r="A170" s="258">
        <v>204055</v>
      </c>
      <c r="B170" s="258" t="s">
        <v>771</v>
      </c>
      <c r="C170" s="258" t="s">
        <v>78</v>
      </c>
      <c r="D170" s="258" t="s">
        <v>457</v>
      </c>
      <c r="E170" s="258" t="s">
        <v>531</v>
      </c>
      <c r="F170" s="260">
        <v>30591</v>
      </c>
      <c r="G170" s="258" t="s">
        <v>1650</v>
      </c>
      <c r="H170" s="258" t="s">
        <v>532</v>
      </c>
      <c r="I170" s="258" t="s">
        <v>69</v>
      </c>
      <c r="M170" s="258" t="s">
        <v>515</v>
      </c>
      <c r="R170" s="258">
        <v>900</v>
      </c>
      <c r="Y170" s="258" t="s">
        <v>1626</v>
      </c>
    </row>
    <row r="171" spans="1:25" x14ac:dyDescent="0.2">
      <c r="A171" s="258">
        <v>204111</v>
      </c>
      <c r="B171" s="258" t="s">
        <v>832</v>
      </c>
      <c r="C171" s="258" t="s">
        <v>121</v>
      </c>
      <c r="D171" s="258" t="s">
        <v>320</v>
      </c>
      <c r="E171" s="258" t="s">
        <v>530</v>
      </c>
      <c r="F171" s="260">
        <v>30043</v>
      </c>
      <c r="G171" s="258" t="s">
        <v>504</v>
      </c>
      <c r="H171" s="258" t="s">
        <v>532</v>
      </c>
      <c r="I171" s="258" t="s">
        <v>69</v>
      </c>
      <c r="M171" s="258" t="s">
        <v>516</v>
      </c>
      <c r="R171" s="258">
        <v>900</v>
      </c>
      <c r="Y171" s="258" t="s">
        <v>1626</v>
      </c>
    </row>
    <row r="172" spans="1:25" x14ac:dyDescent="0.2">
      <c r="A172" s="258">
        <v>204140</v>
      </c>
      <c r="B172" s="258" t="s">
        <v>939</v>
      </c>
      <c r="C172" s="258" t="s">
        <v>171</v>
      </c>
      <c r="D172" s="258" t="s">
        <v>328</v>
      </c>
      <c r="E172" s="258" t="s">
        <v>530</v>
      </c>
      <c r="F172" s="260">
        <v>30868</v>
      </c>
      <c r="G172" s="258" t="s">
        <v>504</v>
      </c>
      <c r="H172" s="258" t="s">
        <v>962</v>
      </c>
      <c r="I172" s="258" t="s">
        <v>69</v>
      </c>
      <c r="R172" s="258">
        <v>900</v>
      </c>
      <c r="W172" s="258" t="s">
        <v>1626</v>
      </c>
      <c r="X172" s="258" t="s">
        <v>1626</v>
      </c>
      <c r="Y172" s="258" t="s">
        <v>1626</v>
      </c>
    </row>
    <row r="173" spans="1:25" x14ac:dyDescent="0.2">
      <c r="A173" s="258">
        <v>204209</v>
      </c>
      <c r="B173" s="258" t="s">
        <v>724</v>
      </c>
      <c r="C173" s="258" t="s">
        <v>78</v>
      </c>
      <c r="D173" s="258" t="s">
        <v>337</v>
      </c>
      <c r="E173" s="258" t="s">
        <v>531</v>
      </c>
      <c r="F173" s="260">
        <v>30914</v>
      </c>
      <c r="G173" s="258" t="s">
        <v>504</v>
      </c>
      <c r="H173" s="258" t="s">
        <v>532</v>
      </c>
      <c r="I173" s="258" t="s">
        <v>69</v>
      </c>
      <c r="M173" s="258" t="s">
        <v>506</v>
      </c>
      <c r="R173" s="258">
        <v>900</v>
      </c>
      <c r="X173" s="258" t="s">
        <v>1626</v>
      </c>
      <c r="Y173" s="258" t="s">
        <v>1626</v>
      </c>
    </row>
    <row r="174" spans="1:25" x14ac:dyDescent="0.2">
      <c r="A174" s="258">
        <v>204279</v>
      </c>
      <c r="B174" s="258" t="s">
        <v>480</v>
      </c>
      <c r="C174" s="258" t="s">
        <v>121</v>
      </c>
      <c r="D174" s="258" t="s">
        <v>388</v>
      </c>
      <c r="E174" s="258" t="s">
        <v>531</v>
      </c>
      <c r="F174" s="260">
        <v>32163</v>
      </c>
      <c r="G174" s="258" t="s">
        <v>1675</v>
      </c>
      <c r="H174" s="258" t="s">
        <v>532</v>
      </c>
      <c r="I174" s="258" t="s">
        <v>69</v>
      </c>
      <c r="M174" s="258" t="s">
        <v>518</v>
      </c>
      <c r="R174" s="258">
        <v>900</v>
      </c>
      <c r="V174" s="258" t="s">
        <v>1626</v>
      </c>
      <c r="W174" s="258" t="s">
        <v>1626</v>
      </c>
      <c r="X174" s="258" t="s">
        <v>1626</v>
      </c>
      <c r="Y174" s="258" t="s">
        <v>1626</v>
      </c>
    </row>
    <row r="175" spans="1:25" x14ac:dyDescent="0.2">
      <c r="A175" s="258">
        <v>204303</v>
      </c>
      <c r="B175" s="258" t="s">
        <v>774</v>
      </c>
      <c r="C175" s="258" t="s">
        <v>80</v>
      </c>
      <c r="D175" s="258" t="s">
        <v>775</v>
      </c>
      <c r="E175" s="258" t="s">
        <v>531</v>
      </c>
      <c r="F175" s="260">
        <v>29707</v>
      </c>
      <c r="G175" s="258" t="s">
        <v>504</v>
      </c>
      <c r="H175" s="258" t="s">
        <v>532</v>
      </c>
      <c r="I175" s="258" t="s">
        <v>69</v>
      </c>
      <c r="M175" s="258" t="s">
        <v>515</v>
      </c>
      <c r="R175" s="258">
        <v>900</v>
      </c>
      <c r="W175" s="258" t="s">
        <v>1626</v>
      </c>
      <c r="Y175" s="258" t="s">
        <v>1626</v>
      </c>
    </row>
    <row r="176" spans="1:25" x14ac:dyDescent="0.2">
      <c r="A176" s="258">
        <v>204443</v>
      </c>
      <c r="B176" s="258" t="s">
        <v>618</v>
      </c>
      <c r="C176" s="258" t="s">
        <v>619</v>
      </c>
      <c r="D176" s="258" t="s">
        <v>351</v>
      </c>
      <c r="E176" s="258" t="s">
        <v>531</v>
      </c>
      <c r="F176" s="260">
        <v>31778</v>
      </c>
      <c r="G176" s="258" t="s">
        <v>504</v>
      </c>
      <c r="H176" s="258" t="s">
        <v>532</v>
      </c>
      <c r="I176" s="258" t="s">
        <v>69</v>
      </c>
      <c r="M176" s="258" t="s">
        <v>504</v>
      </c>
      <c r="R176" s="258">
        <v>900</v>
      </c>
      <c r="V176" s="258" t="s">
        <v>1626</v>
      </c>
      <c r="Y176" s="258" t="s">
        <v>1626</v>
      </c>
    </row>
    <row r="177" spans="1:25" x14ac:dyDescent="0.2">
      <c r="A177" s="258">
        <v>204657</v>
      </c>
      <c r="B177" s="258" t="s">
        <v>898</v>
      </c>
      <c r="C177" s="258" t="s">
        <v>171</v>
      </c>
      <c r="D177" s="258" t="s">
        <v>330</v>
      </c>
      <c r="E177" s="258" t="s">
        <v>531</v>
      </c>
      <c r="F177" s="260">
        <v>31049</v>
      </c>
      <c r="G177" s="258" t="s">
        <v>504</v>
      </c>
      <c r="H177" s="258" t="s">
        <v>532</v>
      </c>
      <c r="I177" s="258" t="s">
        <v>69</v>
      </c>
      <c r="M177" s="258" t="s">
        <v>523</v>
      </c>
      <c r="R177" s="258">
        <v>900</v>
      </c>
      <c r="X177" s="258" t="s">
        <v>1626</v>
      </c>
      <c r="Y177" s="258" t="s">
        <v>1626</v>
      </c>
    </row>
    <row r="178" spans="1:25" x14ac:dyDescent="0.2">
      <c r="A178" s="258">
        <v>204691</v>
      </c>
      <c r="B178" s="258" t="s">
        <v>928</v>
      </c>
      <c r="C178" s="258" t="s">
        <v>166</v>
      </c>
      <c r="D178" s="258" t="s">
        <v>929</v>
      </c>
      <c r="E178" s="258" t="s">
        <v>531</v>
      </c>
      <c r="F178" s="260">
        <v>29869</v>
      </c>
      <c r="G178" s="258" t="s">
        <v>504</v>
      </c>
      <c r="H178" s="258" t="s">
        <v>532</v>
      </c>
      <c r="I178" s="258" t="s">
        <v>69</v>
      </c>
      <c r="M178" s="258" t="s">
        <v>524</v>
      </c>
      <c r="R178" s="258">
        <v>900</v>
      </c>
      <c r="Y178" s="258" t="s">
        <v>1626</v>
      </c>
    </row>
    <row r="179" spans="1:25" x14ac:dyDescent="0.2">
      <c r="A179" s="258">
        <v>204730</v>
      </c>
      <c r="B179" s="258" t="s">
        <v>849</v>
      </c>
      <c r="C179" s="258" t="s">
        <v>121</v>
      </c>
      <c r="D179" s="258" t="s">
        <v>296</v>
      </c>
      <c r="E179" s="258" t="s">
        <v>531</v>
      </c>
      <c r="F179" s="260">
        <v>30377</v>
      </c>
      <c r="G179" s="258" t="s">
        <v>961</v>
      </c>
      <c r="H179" s="258" t="s">
        <v>532</v>
      </c>
      <c r="I179" s="258" t="s">
        <v>69</v>
      </c>
      <c r="M179" s="258" t="s">
        <v>527</v>
      </c>
      <c r="R179" s="258">
        <v>900</v>
      </c>
      <c r="X179" s="258" t="s">
        <v>1626</v>
      </c>
      <c r="Y179" s="258" t="s">
        <v>1626</v>
      </c>
    </row>
    <row r="180" spans="1:25" x14ac:dyDescent="0.2">
      <c r="A180" s="258">
        <v>204772</v>
      </c>
      <c r="B180" s="258" t="s">
        <v>1022</v>
      </c>
      <c r="C180" s="258" t="s">
        <v>168</v>
      </c>
      <c r="D180" s="258" t="s">
        <v>355</v>
      </c>
      <c r="E180" s="258" t="s">
        <v>530</v>
      </c>
      <c r="F180" s="260">
        <v>30137</v>
      </c>
      <c r="G180" s="258" t="s">
        <v>515</v>
      </c>
      <c r="H180" s="258" t="s">
        <v>532</v>
      </c>
      <c r="I180" s="258" t="s">
        <v>69</v>
      </c>
      <c r="M180" s="258" t="s">
        <v>515</v>
      </c>
      <c r="R180" s="258">
        <v>900</v>
      </c>
      <c r="Y180" s="258" t="s">
        <v>1626</v>
      </c>
    </row>
    <row r="181" spans="1:25" x14ac:dyDescent="0.2">
      <c r="A181" s="258">
        <v>204964</v>
      </c>
      <c r="B181" s="258" t="s">
        <v>579</v>
      </c>
      <c r="C181" s="258" t="s">
        <v>157</v>
      </c>
      <c r="D181" s="258" t="s">
        <v>437</v>
      </c>
      <c r="E181" s="258" t="s">
        <v>531</v>
      </c>
      <c r="F181" s="260">
        <v>26030</v>
      </c>
      <c r="G181" s="258" t="s">
        <v>504</v>
      </c>
      <c r="H181" s="258" t="s">
        <v>532</v>
      </c>
      <c r="I181" s="258" t="s">
        <v>69</v>
      </c>
      <c r="M181" s="258" t="s">
        <v>504</v>
      </c>
      <c r="R181" s="258">
        <v>900</v>
      </c>
      <c r="W181" s="258" t="s">
        <v>1626</v>
      </c>
      <c r="X181" s="258" t="s">
        <v>1626</v>
      </c>
      <c r="Y181" s="258" t="s">
        <v>1626</v>
      </c>
    </row>
    <row r="182" spans="1:25" x14ac:dyDescent="0.2">
      <c r="A182" s="258">
        <v>205103</v>
      </c>
      <c r="B182" s="258" t="s">
        <v>796</v>
      </c>
      <c r="C182" s="258" t="s">
        <v>797</v>
      </c>
      <c r="D182" s="258" t="s">
        <v>387</v>
      </c>
      <c r="E182" s="258" t="s">
        <v>531</v>
      </c>
      <c r="F182" s="260">
        <v>31492</v>
      </c>
      <c r="G182" s="258" t="s">
        <v>516</v>
      </c>
      <c r="H182" s="258" t="s">
        <v>532</v>
      </c>
      <c r="I182" s="258" t="s">
        <v>69</v>
      </c>
      <c r="M182" s="258" t="s">
        <v>516</v>
      </c>
      <c r="R182" s="258">
        <v>900</v>
      </c>
      <c r="W182" s="258" t="s">
        <v>1626</v>
      </c>
      <c r="X182" s="258" t="s">
        <v>1626</v>
      </c>
      <c r="Y182" s="258" t="s">
        <v>1626</v>
      </c>
    </row>
    <row r="183" spans="1:25" x14ac:dyDescent="0.2">
      <c r="A183" s="258">
        <v>205129</v>
      </c>
      <c r="B183" s="258" t="s">
        <v>818</v>
      </c>
      <c r="C183" s="258" t="s">
        <v>204</v>
      </c>
      <c r="D183" s="258" t="s">
        <v>329</v>
      </c>
      <c r="E183" s="258" t="s">
        <v>531</v>
      </c>
      <c r="F183" s="260">
        <v>30154</v>
      </c>
      <c r="G183" s="258" t="s">
        <v>1683</v>
      </c>
      <c r="H183" s="258" t="s">
        <v>532</v>
      </c>
      <c r="I183" s="258" t="s">
        <v>69</v>
      </c>
      <c r="M183" s="258" t="s">
        <v>516</v>
      </c>
      <c r="R183" s="258">
        <v>900</v>
      </c>
      <c r="W183" s="258" t="s">
        <v>1626</v>
      </c>
      <c r="X183" s="258" t="s">
        <v>1626</v>
      </c>
      <c r="Y183" s="258" t="s">
        <v>1626</v>
      </c>
    </row>
    <row r="184" spans="1:25" x14ac:dyDescent="0.2">
      <c r="A184" s="258">
        <v>205140</v>
      </c>
      <c r="B184" s="258" t="s">
        <v>848</v>
      </c>
      <c r="C184" s="258" t="s">
        <v>237</v>
      </c>
      <c r="D184" s="258" t="s">
        <v>370</v>
      </c>
      <c r="E184" s="258" t="s">
        <v>531</v>
      </c>
      <c r="F184" s="260">
        <v>30870</v>
      </c>
      <c r="G184" s="258" t="s">
        <v>959</v>
      </c>
      <c r="H184" s="258" t="s">
        <v>532</v>
      </c>
      <c r="I184" s="258" t="s">
        <v>69</v>
      </c>
      <c r="M184" s="258" t="s">
        <v>527</v>
      </c>
      <c r="R184" s="258">
        <v>900</v>
      </c>
      <c r="W184" s="258" t="s">
        <v>1626</v>
      </c>
      <c r="Y184" s="258" t="s">
        <v>1626</v>
      </c>
    </row>
    <row r="185" spans="1:25" x14ac:dyDescent="0.2">
      <c r="A185" s="258">
        <v>205199</v>
      </c>
      <c r="B185" s="258" t="s">
        <v>803</v>
      </c>
      <c r="C185" s="258" t="s">
        <v>82</v>
      </c>
      <c r="D185" s="258" t="s">
        <v>246</v>
      </c>
      <c r="E185" s="258" t="s">
        <v>530</v>
      </c>
      <c r="F185" s="260" t="s">
        <v>494</v>
      </c>
      <c r="G185" s="258" t="s">
        <v>1684</v>
      </c>
      <c r="H185" s="258" t="s">
        <v>532</v>
      </c>
      <c r="I185" s="258" t="s">
        <v>69</v>
      </c>
      <c r="M185" s="258" t="s">
        <v>516</v>
      </c>
      <c r="R185" s="258">
        <v>900</v>
      </c>
      <c r="V185" s="258" t="s">
        <v>1626</v>
      </c>
      <c r="Y185" s="258" t="s">
        <v>1626</v>
      </c>
    </row>
    <row r="186" spans="1:25" x14ac:dyDescent="0.2">
      <c r="A186" s="258">
        <v>205528</v>
      </c>
      <c r="B186" s="258" t="s">
        <v>1026</v>
      </c>
      <c r="C186" s="258" t="s">
        <v>190</v>
      </c>
      <c r="D186" s="258" t="s">
        <v>1027</v>
      </c>
      <c r="E186" s="258" t="s">
        <v>530</v>
      </c>
      <c r="F186" s="260">
        <v>31990</v>
      </c>
      <c r="G186" s="258" t="s">
        <v>504</v>
      </c>
      <c r="H186" s="258" t="s">
        <v>532</v>
      </c>
      <c r="I186" s="258" t="s">
        <v>69</v>
      </c>
      <c r="M186" s="258" t="s">
        <v>504</v>
      </c>
      <c r="R186" s="258">
        <v>900</v>
      </c>
      <c r="Y186" s="258" t="s">
        <v>1626</v>
      </c>
    </row>
    <row r="187" spans="1:25" x14ac:dyDescent="0.2">
      <c r="A187" s="258">
        <v>205575</v>
      </c>
      <c r="B187" s="258" t="s">
        <v>598</v>
      </c>
      <c r="C187" s="258" t="s">
        <v>183</v>
      </c>
      <c r="D187" s="258" t="s">
        <v>279</v>
      </c>
      <c r="E187" s="258" t="s">
        <v>531</v>
      </c>
      <c r="F187" s="260"/>
      <c r="H187" s="258" t="s">
        <v>532</v>
      </c>
      <c r="I187" s="258" t="s">
        <v>69</v>
      </c>
      <c r="M187" s="258" t="s">
        <v>504</v>
      </c>
      <c r="R187" s="258">
        <v>900</v>
      </c>
      <c r="Y187" s="258" t="s">
        <v>1626</v>
      </c>
    </row>
    <row r="188" spans="1:25" x14ac:dyDescent="0.2">
      <c r="A188" s="258">
        <v>205586</v>
      </c>
      <c r="B188" s="258" t="s">
        <v>869</v>
      </c>
      <c r="C188" s="258" t="s">
        <v>84</v>
      </c>
      <c r="D188" s="258" t="s">
        <v>464</v>
      </c>
      <c r="E188" s="258" t="s">
        <v>531</v>
      </c>
      <c r="F188" s="260">
        <v>31052</v>
      </c>
      <c r="G188" s="258" t="s">
        <v>1655</v>
      </c>
      <c r="H188" s="258" t="s">
        <v>532</v>
      </c>
      <c r="I188" s="258" t="s">
        <v>69</v>
      </c>
      <c r="M188" s="258" t="s">
        <v>518</v>
      </c>
      <c r="R188" s="258">
        <v>900</v>
      </c>
      <c r="X188" s="258" t="s">
        <v>1626</v>
      </c>
      <c r="Y188" s="258" t="s">
        <v>1626</v>
      </c>
    </row>
    <row r="189" spans="1:25" x14ac:dyDescent="0.2">
      <c r="A189" s="258">
        <v>205587</v>
      </c>
      <c r="B189" s="258" t="s">
        <v>755</v>
      </c>
      <c r="C189" s="258" t="s">
        <v>70</v>
      </c>
      <c r="D189" s="258" t="s">
        <v>316</v>
      </c>
      <c r="E189" s="258" t="s">
        <v>531</v>
      </c>
      <c r="F189" s="260">
        <v>29221</v>
      </c>
      <c r="G189" s="258" t="s">
        <v>1687</v>
      </c>
      <c r="H189" s="258" t="s">
        <v>532</v>
      </c>
      <c r="I189" s="258" t="s">
        <v>69</v>
      </c>
      <c r="M189" s="258" t="s">
        <v>514</v>
      </c>
      <c r="R189" s="258">
        <v>900</v>
      </c>
      <c r="X189" s="258" t="s">
        <v>1626</v>
      </c>
      <c r="Y189" s="258" t="s">
        <v>1626</v>
      </c>
    </row>
    <row r="190" spans="1:25" x14ac:dyDescent="0.2">
      <c r="A190" s="258">
        <v>205705</v>
      </c>
      <c r="B190" s="258" t="s">
        <v>587</v>
      </c>
      <c r="C190" s="258" t="s">
        <v>247</v>
      </c>
      <c r="D190" s="258" t="s">
        <v>302</v>
      </c>
      <c r="E190" s="258" t="s">
        <v>530</v>
      </c>
      <c r="F190" s="260">
        <v>30917</v>
      </c>
      <c r="G190" s="258" t="s">
        <v>504</v>
      </c>
      <c r="H190" s="258" t="s">
        <v>532</v>
      </c>
      <c r="I190" s="258" t="s">
        <v>69</v>
      </c>
      <c r="M190" s="258" t="s">
        <v>504</v>
      </c>
      <c r="R190" s="258">
        <v>900</v>
      </c>
      <c r="Y190" s="258" t="s">
        <v>1626</v>
      </c>
    </row>
    <row r="191" spans="1:25" x14ac:dyDescent="0.2">
      <c r="A191" s="258">
        <v>205715</v>
      </c>
      <c r="B191" s="258" t="s">
        <v>481</v>
      </c>
      <c r="C191" s="258" t="s">
        <v>147</v>
      </c>
      <c r="D191" s="258" t="s">
        <v>401</v>
      </c>
      <c r="E191" s="258" t="s">
        <v>530</v>
      </c>
      <c r="F191" s="260">
        <v>30899</v>
      </c>
      <c r="G191" s="258" t="s">
        <v>1690</v>
      </c>
      <c r="H191" s="258" t="s">
        <v>532</v>
      </c>
      <c r="I191" s="258" t="s">
        <v>69</v>
      </c>
      <c r="M191" s="258" t="s">
        <v>504</v>
      </c>
      <c r="R191" s="258">
        <v>900</v>
      </c>
      <c r="Y191" s="258" t="s">
        <v>1626</v>
      </c>
    </row>
    <row r="192" spans="1:25" x14ac:dyDescent="0.2">
      <c r="A192" s="258">
        <v>205743</v>
      </c>
      <c r="B192" s="258" t="s">
        <v>1029</v>
      </c>
      <c r="C192" s="258" t="s">
        <v>1610</v>
      </c>
      <c r="D192" s="258" t="s">
        <v>1611</v>
      </c>
      <c r="E192" s="258" t="s">
        <v>530</v>
      </c>
      <c r="F192" s="260">
        <v>31781</v>
      </c>
      <c r="G192" s="258" t="s">
        <v>1691</v>
      </c>
      <c r="H192" s="258" t="s">
        <v>532</v>
      </c>
      <c r="I192" s="258" t="s">
        <v>69</v>
      </c>
      <c r="M192" s="258" t="s">
        <v>513</v>
      </c>
      <c r="R192" s="258">
        <v>900</v>
      </c>
      <c r="Y192" s="258" t="s">
        <v>1626</v>
      </c>
    </row>
    <row r="193" spans="1:25" x14ac:dyDescent="0.2">
      <c r="A193" s="258">
        <v>205805</v>
      </c>
      <c r="B193" s="258" t="s">
        <v>768</v>
      </c>
      <c r="C193" s="258" t="s">
        <v>107</v>
      </c>
      <c r="D193" s="258" t="s">
        <v>402</v>
      </c>
      <c r="E193" s="258" t="s">
        <v>530</v>
      </c>
      <c r="F193" s="260">
        <v>27829</v>
      </c>
      <c r="G193" s="258" t="s">
        <v>1692</v>
      </c>
      <c r="H193" s="258" t="s">
        <v>532</v>
      </c>
      <c r="I193" s="258" t="s">
        <v>69</v>
      </c>
      <c r="M193" s="258" t="s">
        <v>515</v>
      </c>
      <c r="R193" s="258">
        <v>900</v>
      </c>
      <c r="W193" s="258" t="s">
        <v>1626</v>
      </c>
      <c r="X193" s="258" t="s">
        <v>1626</v>
      </c>
      <c r="Y193" s="258" t="s">
        <v>1626</v>
      </c>
    </row>
    <row r="194" spans="1:25" x14ac:dyDescent="0.2">
      <c r="A194" s="258">
        <v>206060</v>
      </c>
      <c r="B194" s="258" t="s">
        <v>640</v>
      </c>
      <c r="C194" s="258" t="s">
        <v>209</v>
      </c>
      <c r="D194" s="258" t="s">
        <v>337</v>
      </c>
      <c r="E194" s="258" t="s">
        <v>531</v>
      </c>
      <c r="F194" s="260">
        <v>31657</v>
      </c>
      <c r="G194" s="258" t="s">
        <v>1693</v>
      </c>
      <c r="H194" s="258" t="s">
        <v>532</v>
      </c>
      <c r="I194" s="258" t="s">
        <v>69</v>
      </c>
      <c r="M194" s="258" t="s">
        <v>504</v>
      </c>
      <c r="R194" s="258">
        <v>900</v>
      </c>
      <c r="Y194" s="258" t="s">
        <v>1626</v>
      </c>
    </row>
    <row r="195" spans="1:25" x14ac:dyDescent="0.2">
      <c r="A195" s="258">
        <v>206187</v>
      </c>
      <c r="B195" s="258" t="s">
        <v>440</v>
      </c>
      <c r="C195" s="258" t="s">
        <v>74</v>
      </c>
      <c r="D195" s="258" t="s">
        <v>317</v>
      </c>
      <c r="E195" s="258" t="s">
        <v>531</v>
      </c>
      <c r="F195" s="260">
        <v>31323</v>
      </c>
      <c r="G195" s="258" t="s">
        <v>504</v>
      </c>
      <c r="H195" s="258" t="s">
        <v>532</v>
      </c>
      <c r="I195" s="258" t="s">
        <v>69</v>
      </c>
      <c r="M195" s="258" t="s">
        <v>504</v>
      </c>
      <c r="R195" s="258">
        <v>900</v>
      </c>
      <c r="W195" s="258" t="s">
        <v>1626</v>
      </c>
      <c r="X195" s="258" t="s">
        <v>1626</v>
      </c>
      <c r="Y195" s="258" t="s">
        <v>1626</v>
      </c>
    </row>
    <row r="196" spans="1:25" x14ac:dyDescent="0.2">
      <c r="A196" s="258">
        <v>206233</v>
      </c>
      <c r="B196" s="258" t="s">
        <v>682</v>
      </c>
      <c r="C196" s="258" t="s">
        <v>85</v>
      </c>
      <c r="D196" s="258" t="s">
        <v>447</v>
      </c>
      <c r="E196" s="258" t="s">
        <v>530</v>
      </c>
      <c r="F196" s="260">
        <v>31313</v>
      </c>
      <c r="G196" s="258" t="s">
        <v>504</v>
      </c>
      <c r="H196" s="258" t="s">
        <v>532</v>
      </c>
      <c r="I196" s="258" t="s">
        <v>69</v>
      </c>
      <c r="M196" s="258" t="s">
        <v>506</v>
      </c>
      <c r="R196" s="258">
        <v>900</v>
      </c>
      <c r="Y196" s="258" t="s">
        <v>1626</v>
      </c>
    </row>
    <row r="197" spans="1:25" x14ac:dyDescent="0.2">
      <c r="A197" s="258">
        <v>206572</v>
      </c>
      <c r="B197" s="258" t="s">
        <v>908</v>
      </c>
      <c r="C197" s="258" t="s">
        <v>123</v>
      </c>
      <c r="D197" s="258" t="s">
        <v>337</v>
      </c>
      <c r="E197" s="258" t="s">
        <v>530</v>
      </c>
      <c r="F197" s="260">
        <v>31188</v>
      </c>
      <c r="G197" s="258" t="s">
        <v>1697</v>
      </c>
      <c r="H197" s="258" t="s">
        <v>532</v>
      </c>
      <c r="I197" s="258" t="s">
        <v>69</v>
      </c>
      <c r="M197" s="258" t="s">
        <v>523</v>
      </c>
      <c r="R197" s="258">
        <v>900</v>
      </c>
      <c r="Y197" s="258" t="s">
        <v>1626</v>
      </c>
    </row>
    <row r="198" spans="1:25" x14ac:dyDescent="0.2">
      <c r="A198" s="258">
        <v>206585</v>
      </c>
      <c r="B198" s="258" t="s">
        <v>791</v>
      </c>
      <c r="C198" s="258" t="s">
        <v>116</v>
      </c>
      <c r="D198" s="258" t="s">
        <v>792</v>
      </c>
      <c r="E198" s="258" t="s">
        <v>530</v>
      </c>
      <c r="F198" s="260">
        <v>31798</v>
      </c>
      <c r="G198" s="258" t="s">
        <v>1687</v>
      </c>
      <c r="H198" s="258" t="s">
        <v>532</v>
      </c>
      <c r="I198" s="258" t="s">
        <v>69</v>
      </c>
      <c r="M198" s="258" t="s">
        <v>515</v>
      </c>
      <c r="R198" s="258">
        <v>900</v>
      </c>
      <c r="X198" s="258" t="s">
        <v>1626</v>
      </c>
      <c r="Y198" s="258" t="s">
        <v>1626</v>
      </c>
    </row>
    <row r="199" spans="1:25" x14ac:dyDescent="0.2">
      <c r="A199" s="258">
        <v>206908</v>
      </c>
      <c r="B199" s="258" t="s">
        <v>1602</v>
      </c>
      <c r="C199" s="258" t="s">
        <v>78</v>
      </c>
      <c r="D199" s="258" t="s">
        <v>328</v>
      </c>
      <c r="E199" s="258" t="s">
        <v>530</v>
      </c>
      <c r="F199" s="260">
        <v>31663</v>
      </c>
      <c r="G199" s="258" t="s">
        <v>1701</v>
      </c>
      <c r="H199" s="258" t="s">
        <v>532</v>
      </c>
      <c r="I199" s="258" t="s">
        <v>69</v>
      </c>
      <c r="M199" s="258" t="s">
        <v>506</v>
      </c>
      <c r="R199" s="258">
        <v>900</v>
      </c>
      <c r="V199" s="258" t="s">
        <v>1626</v>
      </c>
      <c r="W199" s="258" t="s">
        <v>1626</v>
      </c>
      <c r="Y199" s="258" t="s">
        <v>1626</v>
      </c>
    </row>
    <row r="200" spans="1:25" x14ac:dyDescent="0.2">
      <c r="A200" s="258">
        <v>207029</v>
      </c>
      <c r="B200" s="258" t="s">
        <v>738</v>
      </c>
      <c r="C200" s="258" t="s">
        <v>216</v>
      </c>
      <c r="D200" s="258" t="s">
        <v>739</v>
      </c>
      <c r="E200" s="258" t="s">
        <v>530</v>
      </c>
      <c r="F200" s="260">
        <v>28979</v>
      </c>
      <c r="G200" s="258" t="s">
        <v>514</v>
      </c>
      <c r="H200" s="258" t="s">
        <v>532</v>
      </c>
      <c r="I200" s="258" t="s">
        <v>69</v>
      </c>
      <c r="M200" s="258" t="s">
        <v>514</v>
      </c>
      <c r="R200" s="258">
        <v>900</v>
      </c>
      <c r="Y200" s="258" t="s">
        <v>1626</v>
      </c>
    </row>
    <row r="201" spans="1:25" x14ac:dyDescent="0.2">
      <c r="A201" s="258">
        <v>207039</v>
      </c>
      <c r="B201" s="258" t="s">
        <v>585</v>
      </c>
      <c r="C201" s="258" t="s">
        <v>236</v>
      </c>
      <c r="D201" s="258" t="s">
        <v>382</v>
      </c>
      <c r="E201" s="258" t="s">
        <v>530</v>
      </c>
      <c r="F201" s="260">
        <v>31048</v>
      </c>
      <c r="G201" s="258" t="s">
        <v>504</v>
      </c>
      <c r="H201" s="258" t="s">
        <v>532</v>
      </c>
      <c r="I201" s="258" t="s">
        <v>69</v>
      </c>
      <c r="M201" s="258" t="s">
        <v>504</v>
      </c>
      <c r="R201" s="258">
        <v>900</v>
      </c>
      <c r="X201" s="258" t="s">
        <v>1626</v>
      </c>
      <c r="Y201" s="258" t="s">
        <v>1626</v>
      </c>
    </row>
    <row r="202" spans="1:25" x14ac:dyDescent="0.2">
      <c r="A202" s="258">
        <v>207077</v>
      </c>
      <c r="B202" s="258" t="s">
        <v>881</v>
      </c>
      <c r="C202" s="258" t="s">
        <v>84</v>
      </c>
      <c r="D202" s="258" t="s">
        <v>353</v>
      </c>
      <c r="E202" s="258" t="s">
        <v>530</v>
      </c>
      <c r="F202" s="260">
        <v>31413</v>
      </c>
      <c r="G202" s="258" t="s">
        <v>526</v>
      </c>
      <c r="H202" s="258" t="s">
        <v>532</v>
      </c>
      <c r="I202" s="258" t="s">
        <v>69</v>
      </c>
      <c r="M202" s="258" t="s">
        <v>526</v>
      </c>
      <c r="R202" s="258">
        <v>900</v>
      </c>
      <c r="W202" s="258" t="s">
        <v>1626</v>
      </c>
      <c r="X202" s="258" t="s">
        <v>1626</v>
      </c>
      <c r="Y202" s="258" t="s">
        <v>1626</v>
      </c>
    </row>
    <row r="203" spans="1:25" x14ac:dyDescent="0.2">
      <c r="A203" s="258">
        <v>207110</v>
      </c>
      <c r="B203" s="258" t="s">
        <v>727</v>
      </c>
      <c r="C203" s="258" t="s">
        <v>159</v>
      </c>
      <c r="D203" s="258" t="s">
        <v>287</v>
      </c>
      <c r="E203" s="258" t="s">
        <v>530</v>
      </c>
      <c r="F203" s="260">
        <v>29092</v>
      </c>
      <c r="G203" s="258" t="s">
        <v>1702</v>
      </c>
      <c r="H203" s="258" t="s">
        <v>532</v>
      </c>
      <c r="I203" s="258" t="s">
        <v>69</v>
      </c>
      <c r="M203" s="258" t="s">
        <v>506</v>
      </c>
      <c r="R203" s="258">
        <v>900</v>
      </c>
      <c r="W203" s="258" t="s">
        <v>1626</v>
      </c>
      <c r="Y203" s="258" t="s">
        <v>1626</v>
      </c>
    </row>
    <row r="204" spans="1:25" x14ac:dyDescent="0.2">
      <c r="A204" s="258">
        <v>207284</v>
      </c>
      <c r="B204" s="258" t="s">
        <v>625</v>
      </c>
      <c r="C204" s="258" t="s">
        <v>239</v>
      </c>
      <c r="D204" s="258" t="s">
        <v>418</v>
      </c>
      <c r="E204" s="258" t="s">
        <v>530</v>
      </c>
      <c r="F204" s="260">
        <v>31048</v>
      </c>
      <c r="G204" s="258" t="s">
        <v>504</v>
      </c>
      <c r="H204" s="258" t="s">
        <v>532</v>
      </c>
      <c r="I204" s="258" t="s">
        <v>69</v>
      </c>
      <c r="M204" s="258" t="s">
        <v>504</v>
      </c>
      <c r="R204" s="258">
        <v>900</v>
      </c>
      <c r="X204" s="258" t="s">
        <v>1626</v>
      </c>
      <c r="Y204" s="258" t="s">
        <v>1626</v>
      </c>
    </row>
    <row r="205" spans="1:25" x14ac:dyDescent="0.2">
      <c r="A205" s="258">
        <v>207439</v>
      </c>
      <c r="B205" s="258" t="s">
        <v>861</v>
      </c>
      <c r="C205" s="258" t="s">
        <v>143</v>
      </c>
      <c r="D205" s="258" t="s">
        <v>322</v>
      </c>
      <c r="E205" s="258" t="s">
        <v>530</v>
      </c>
      <c r="F205" s="260">
        <v>31299</v>
      </c>
      <c r="G205" s="258" t="s">
        <v>1703</v>
      </c>
      <c r="H205" s="258" t="s">
        <v>532</v>
      </c>
      <c r="I205" s="258" t="s">
        <v>69</v>
      </c>
      <c r="M205" s="258" t="s">
        <v>528</v>
      </c>
      <c r="R205" s="258">
        <v>900</v>
      </c>
      <c r="W205" s="258" t="s">
        <v>1626</v>
      </c>
      <c r="X205" s="258" t="s">
        <v>1626</v>
      </c>
      <c r="Y205" s="258" t="s">
        <v>1626</v>
      </c>
    </row>
    <row r="206" spans="1:25" x14ac:dyDescent="0.2">
      <c r="A206" s="258">
        <v>207590</v>
      </c>
      <c r="B206" s="258" t="s">
        <v>914</v>
      </c>
      <c r="C206" s="258" t="s">
        <v>212</v>
      </c>
      <c r="D206" s="258" t="s">
        <v>313</v>
      </c>
      <c r="E206" s="258" t="s">
        <v>530</v>
      </c>
      <c r="F206" s="260">
        <v>31981</v>
      </c>
      <c r="G206" s="258" t="s">
        <v>1704</v>
      </c>
      <c r="H206" s="258" t="s">
        <v>532</v>
      </c>
      <c r="I206" s="258" t="s">
        <v>69</v>
      </c>
      <c r="M206" s="258" t="s">
        <v>523</v>
      </c>
      <c r="R206" s="258">
        <v>900</v>
      </c>
      <c r="Y206" s="258" t="s">
        <v>1626</v>
      </c>
    </row>
    <row r="207" spans="1:25" x14ac:dyDescent="0.2">
      <c r="A207" s="258">
        <v>207652</v>
      </c>
      <c r="B207" s="258" t="s">
        <v>782</v>
      </c>
      <c r="C207" s="258" t="s">
        <v>75</v>
      </c>
      <c r="D207" s="258" t="s">
        <v>310</v>
      </c>
      <c r="E207" s="258" t="s">
        <v>531</v>
      </c>
      <c r="F207" s="260">
        <v>31788</v>
      </c>
      <c r="G207" s="258" t="s">
        <v>957</v>
      </c>
      <c r="H207" s="258" t="s">
        <v>532</v>
      </c>
      <c r="I207" s="258" t="s">
        <v>69</v>
      </c>
      <c r="M207" s="258" t="s">
        <v>515</v>
      </c>
      <c r="R207" s="258">
        <v>900</v>
      </c>
      <c r="Y207" s="258" t="s">
        <v>1626</v>
      </c>
    </row>
    <row r="208" spans="1:25" x14ac:dyDescent="0.2">
      <c r="A208" s="258">
        <v>207814</v>
      </c>
      <c r="B208" s="258" t="s">
        <v>747</v>
      </c>
      <c r="C208" s="258" t="s">
        <v>196</v>
      </c>
      <c r="D208" s="258" t="s">
        <v>295</v>
      </c>
      <c r="E208" s="258" t="s">
        <v>531</v>
      </c>
      <c r="F208" s="260">
        <v>31540</v>
      </c>
      <c r="G208" s="258" t="s">
        <v>526</v>
      </c>
      <c r="H208" s="258" t="s">
        <v>532</v>
      </c>
      <c r="I208" s="258" t="s">
        <v>69</v>
      </c>
      <c r="M208" s="258" t="s">
        <v>514</v>
      </c>
      <c r="R208" s="258">
        <v>900</v>
      </c>
      <c r="W208" s="258" t="s">
        <v>1626</v>
      </c>
      <c r="X208" s="258" t="s">
        <v>1626</v>
      </c>
      <c r="Y208" s="258" t="s">
        <v>1626</v>
      </c>
    </row>
    <row r="209" spans="1:25" x14ac:dyDescent="0.2">
      <c r="A209" s="258">
        <v>207855</v>
      </c>
      <c r="B209" s="258" t="s">
        <v>808</v>
      </c>
      <c r="C209" s="258" t="s">
        <v>89</v>
      </c>
      <c r="D209" s="258" t="s">
        <v>346</v>
      </c>
      <c r="E209" s="258" t="s">
        <v>531</v>
      </c>
      <c r="F209" s="260">
        <v>28814</v>
      </c>
      <c r="G209" s="258" t="s">
        <v>504</v>
      </c>
      <c r="H209" s="258" t="s">
        <v>532</v>
      </c>
      <c r="I209" s="258" t="s">
        <v>69</v>
      </c>
      <c r="M209" s="258" t="s">
        <v>516</v>
      </c>
      <c r="R209" s="258">
        <v>900</v>
      </c>
      <c r="W209" s="258" t="s">
        <v>1626</v>
      </c>
      <c r="X209" s="258" t="s">
        <v>1626</v>
      </c>
      <c r="Y209" s="258" t="s">
        <v>1626</v>
      </c>
    </row>
    <row r="210" spans="1:25" x14ac:dyDescent="0.2">
      <c r="A210" s="258">
        <v>207961</v>
      </c>
      <c r="B210" s="258" t="s">
        <v>611</v>
      </c>
      <c r="C210" s="258" t="s">
        <v>178</v>
      </c>
      <c r="D210" s="258" t="s">
        <v>413</v>
      </c>
      <c r="E210" s="258" t="s">
        <v>531</v>
      </c>
      <c r="F210" s="260">
        <v>31069</v>
      </c>
      <c r="G210" s="258" t="s">
        <v>504</v>
      </c>
      <c r="H210" s="258" t="s">
        <v>532</v>
      </c>
      <c r="I210" s="258" t="s">
        <v>69</v>
      </c>
      <c r="M210" s="258" t="s">
        <v>504</v>
      </c>
      <c r="R210" s="258">
        <v>900</v>
      </c>
      <c r="Y210" s="258" t="s">
        <v>1626</v>
      </c>
    </row>
    <row r="211" spans="1:25" x14ac:dyDescent="0.2">
      <c r="A211" s="258">
        <v>208021</v>
      </c>
      <c r="B211" s="258" t="s">
        <v>767</v>
      </c>
      <c r="C211" s="258" t="s">
        <v>108</v>
      </c>
      <c r="D211" s="258" t="s">
        <v>334</v>
      </c>
      <c r="E211" s="258" t="s">
        <v>531</v>
      </c>
      <c r="F211" s="260">
        <v>31780</v>
      </c>
      <c r="G211" s="258" t="s">
        <v>1664</v>
      </c>
      <c r="H211" s="258" t="s">
        <v>532</v>
      </c>
      <c r="I211" s="258" t="s">
        <v>69</v>
      </c>
      <c r="M211" s="258" t="s">
        <v>515</v>
      </c>
      <c r="R211" s="258">
        <v>900</v>
      </c>
      <c r="W211" s="258" t="s">
        <v>1626</v>
      </c>
      <c r="X211" s="258" t="s">
        <v>1626</v>
      </c>
      <c r="Y211" s="258" t="s">
        <v>1626</v>
      </c>
    </row>
    <row r="212" spans="1:25" x14ac:dyDescent="0.2">
      <c r="A212" s="258">
        <v>208164</v>
      </c>
      <c r="B212" s="258" t="s">
        <v>911</v>
      </c>
      <c r="C212" s="258" t="s">
        <v>117</v>
      </c>
      <c r="D212" s="258" t="s">
        <v>305</v>
      </c>
      <c r="E212" s="258" t="s">
        <v>531</v>
      </c>
      <c r="F212" s="260">
        <v>31660</v>
      </c>
      <c r="G212" s="258" t="s">
        <v>1708</v>
      </c>
      <c r="H212" s="258" t="s">
        <v>532</v>
      </c>
      <c r="I212" s="258" t="s">
        <v>69</v>
      </c>
      <c r="M212" s="258" t="s">
        <v>523</v>
      </c>
      <c r="R212" s="258">
        <v>900</v>
      </c>
      <c r="Y212" s="258" t="s">
        <v>1626</v>
      </c>
    </row>
    <row r="213" spans="1:25" x14ac:dyDescent="0.2">
      <c r="A213" s="258">
        <v>208235</v>
      </c>
      <c r="B213" s="258" t="s">
        <v>595</v>
      </c>
      <c r="C213" s="258" t="s">
        <v>135</v>
      </c>
      <c r="D213" s="258" t="s">
        <v>280</v>
      </c>
      <c r="E213" s="258" t="s">
        <v>531</v>
      </c>
      <c r="F213" s="260">
        <v>31721</v>
      </c>
      <c r="G213" s="258" t="s">
        <v>504</v>
      </c>
      <c r="H213" s="258" t="s">
        <v>532</v>
      </c>
      <c r="I213" s="258" t="s">
        <v>69</v>
      </c>
      <c r="M213" s="258" t="s">
        <v>504</v>
      </c>
      <c r="R213" s="258">
        <v>900</v>
      </c>
      <c r="X213" s="258" t="s">
        <v>1626</v>
      </c>
      <c r="Y213" s="258" t="s">
        <v>1626</v>
      </c>
    </row>
    <row r="214" spans="1:25" x14ac:dyDescent="0.2">
      <c r="A214" s="258">
        <v>208315</v>
      </c>
      <c r="B214" s="258" t="s">
        <v>627</v>
      </c>
      <c r="C214" s="258" t="s">
        <v>217</v>
      </c>
      <c r="D214" s="258" t="s">
        <v>343</v>
      </c>
      <c r="E214" s="258" t="s">
        <v>531</v>
      </c>
      <c r="F214" s="260">
        <v>30769</v>
      </c>
      <c r="G214" s="258" t="s">
        <v>504</v>
      </c>
      <c r="H214" s="258" t="s">
        <v>532</v>
      </c>
      <c r="I214" s="258" t="s">
        <v>69</v>
      </c>
      <c r="M214" s="258" t="s">
        <v>504</v>
      </c>
      <c r="R214" s="258">
        <v>900</v>
      </c>
      <c r="Y214" s="258" t="s">
        <v>1626</v>
      </c>
    </row>
    <row r="215" spans="1:25" x14ac:dyDescent="0.2">
      <c r="A215" s="258">
        <v>208322</v>
      </c>
      <c r="B215" s="258" t="s">
        <v>486</v>
      </c>
      <c r="C215" s="258" t="s">
        <v>206</v>
      </c>
      <c r="D215" s="258" t="s">
        <v>341</v>
      </c>
      <c r="E215" s="258" t="s">
        <v>531</v>
      </c>
      <c r="F215" s="260">
        <v>31809</v>
      </c>
      <c r="G215" s="258" t="s">
        <v>504</v>
      </c>
      <c r="H215" s="258" t="s">
        <v>532</v>
      </c>
      <c r="I215" s="258" t="s">
        <v>69</v>
      </c>
      <c r="M215" s="258" t="s">
        <v>516</v>
      </c>
      <c r="R215" s="258">
        <v>900</v>
      </c>
      <c r="Y215" s="258" t="s">
        <v>1626</v>
      </c>
    </row>
    <row r="216" spans="1:25" x14ac:dyDescent="0.2">
      <c r="A216" s="258">
        <v>208393</v>
      </c>
      <c r="B216" s="258" t="s">
        <v>813</v>
      </c>
      <c r="C216" s="258" t="s">
        <v>154</v>
      </c>
      <c r="D216" s="258" t="s">
        <v>414</v>
      </c>
      <c r="E216" s="258" t="s">
        <v>531</v>
      </c>
      <c r="F216" s="260">
        <v>30694</v>
      </c>
      <c r="G216" s="258" t="s">
        <v>504</v>
      </c>
      <c r="H216" s="258" t="s">
        <v>532</v>
      </c>
      <c r="I216" s="258" t="s">
        <v>69</v>
      </c>
      <c r="M216" s="258" t="s">
        <v>516</v>
      </c>
      <c r="R216" s="258">
        <v>900</v>
      </c>
      <c r="W216" s="258" t="s">
        <v>1626</v>
      </c>
      <c r="X216" s="258" t="s">
        <v>1626</v>
      </c>
      <c r="Y216" s="258" t="s">
        <v>1626</v>
      </c>
    </row>
    <row r="217" spans="1:25" x14ac:dyDescent="0.2">
      <c r="A217" s="258">
        <v>208440</v>
      </c>
      <c r="B217" s="258" t="s">
        <v>931</v>
      </c>
      <c r="C217" s="258" t="s">
        <v>81</v>
      </c>
      <c r="D217" s="258" t="s">
        <v>374</v>
      </c>
      <c r="E217" s="258" t="s">
        <v>531</v>
      </c>
      <c r="F217" s="260">
        <v>30317</v>
      </c>
      <c r="G217" s="258" t="s">
        <v>504</v>
      </c>
      <c r="H217" s="258" t="s">
        <v>532</v>
      </c>
      <c r="I217" s="258" t="s">
        <v>69</v>
      </c>
      <c r="M217" s="258" t="s">
        <v>504</v>
      </c>
      <c r="R217" s="258">
        <v>900</v>
      </c>
      <c r="Y217" s="258" t="s">
        <v>1626</v>
      </c>
    </row>
    <row r="218" spans="1:25" x14ac:dyDescent="0.2">
      <c r="A218" s="258">
        <v>208579</v>
      </c>
      <c r="B218" s="258" t="s">
        <v>862</v>
      </c>
      <c r="C218" s="258" t="s">
        <v>74</v>
      </c>
      <c r="D218" s="258" t="s">
        <v>317</v>
      </c>
      <c r="E218" s="258" t="s">
        <v>530</v>
      </c>
      <c r="F218" s="260">
        <v>31415</v>
      </c>
      <c r="G218" s="258" t="s">
        <v>960</v>
      </c>
      <c r="H218" s="258" t="s">
        <v>532</v>
      </c>
      <c r="I218" s="258" t="s">
        <v>69</v>
      </c>
      <c r="M218" s="258" t="s">
        <v>518</v>
      </c>
      <c r="R218" s="258">
        <v>900</v>
      </c>
      <c r="Y218" s="258" t="s">
        <v>1626</v>
      </c>
    </row>
    <row r="219" spans="1:25" x14ac:dyDescent="0.2">
      <c r="A219" s="258">
        <v>208633</v>
      </c>
      <c r="B219" s="258" t="s">
        <v>910</v>
      </c>
      <c r="C219" s="258" t="s">
        <v>173</v>
      </c>
      <c r="D219" s="258" t="s">
        <v>366</v>
      </c>
      <c r="E219" s="258" t="s">
        <v>531</v>
      </c>
      <c r="F219" s="260">
        <v>31068</v>
      </c>
      <c r="G219" s="258" t="s">
        <v>1708</v>
      </c>
      <c r="H219" s="258" t="s">
        <v>532</v>
      </c>
      <c r="I219" s="258" t="s">
        <v>69</v>
      </c>
      <c r="M219" s="258" t="s">
        <v>523</v>
      </c>
      <c r="R219" s="258">
        <v>900</v>
      </c>
      <c r="X219" s="258" t="s">
        <v>1626</v>
      </c>
      <c r="Y219" s="258" t="s">
        <v>1626</v>
      </c>
    </row>
    <row r="220" spans="1:25" x14ac:dyDescent="0.2">
      <c r="A220" s="258">
        <v>208762</v>
      </c>
      <c r="B220" s="258" t="s">
        <v>648</v>
      </c>
      <c r="C220" s="258" t="s">
        <v>146</v>
      </c>
      <c r="D220" s="258" t="s">
        <v>494</v>
      </c>
      <c r="E220" s="258" t="s">
        <v>531</v>
      </c>
      <c r="F220" s="260">
        <v>28972</v>
      </c>
      <c r="G220" s="258" t="s">
        <v>504</v>
      </c>
      <c r="H220" s="258" t="s">
        <v>532</v>
      </c>
      <c r="I220" s="258" t="s">
        <v>69</v>
      </c>
      <c r="M220" s="258" t="s">
        <v>504</v>
      </c>
      <c r="R220" s="258">
        <v>900</v>
      </c>
      <c r="W220" s="258" t="s">
        <v>1626</v>
      </c>
      <c r="X220" s="258" t="s">
        <v>1626</v>
      </c>
      <c r="Y220" s="258" t="s">
        <v>1626</v>
      </c>
    </row>
    <row r="221" spans="1:25" x14ac:dyDescent="0.2">
      <c r="A221" s="258">
        <v>208806</v>
      </c>
      <c r="B221" s="258" t="s">
        <v>588</v>
      </c>
      <c r="C221" s="258" t="s">
        <v>186</v>
      </c>
      <c r="D221" s="258" t="s">
        <v>337</v>
      </c>
      <c r="E221" s="258" t="s">
        <v>531</v>
      </c>
      <c r="F221" s="260">
        <v>31964</v>
      </c>
      <c r="G221" s="258" t="s">
        <v>504</v>
      </c>
      <c r="H221" s="258" t="s">
        <v>532</v>
      </c>
      <c r="I221" s="258" t="s">
        <v>69</v>
      </c>
      <c r="M221" s="258" t="s">
        <v>504</v>
      </c>
      <c r="R221" s="258">
        <v>900</v>
      </c>
      <c r="Y221" s="258" t="s">
        <v>1626</v>
      </c>
    </row>
    <row r="222" spans="1:25" x14ac:dyDescent="0.2">
      <c r="A222" s="258">
        <v>208953</v>
      </c>
      <c r="B222" s="258" t="s">
        <v>822</v>
      </c>
      <c r="C222" s="258" t="s">
        <v>87</v>
      </c>
      <c r="D222" s="258" t="s">
        <v>306</v>
      </c>
      <c r="E222" s="258" t="s">
        <v>530</v>
      </c>
      <c r="F222" s="260">
        <v>32804</v>
      </c>
      <c r="G222" s="258" t="s">
        <v>516</v>
      </c>
      <c r="H222" s="258" t="s">
        <v>532</v>
      </c>
      <c r="I222" s="258" t="s">
        <v>69</v>
      </c>
      <c r="M222" s="258" t="s">
        <v>516</v>
      </c>
      <c r="R222" s="258">
        <v>900</v>
      </c>
      <c r="W222" s="258" t="s">
        <v>1626</v>
      </c>
      <c r="X222" s="258" t="s">
        <v>1626</v>
      </c>
      <c r="Y222" s="258" t="s">
        <v>1626</v>
      </c>
    </row>
    <row r="223" spans="1:25" x14ac:dyDescent="0.2">
      <c r="A223" s="258">
        <v>209038</v>
      </c>
      <c r="B223" s="258" t="s">
        <v>901</v>
      </c>
      <c r="C223" s="258" t="s">
        <v>139</v>
      </c>
      <c r="D223" s="258" t="s">
        <v>328</v>
      </c>
      <c r="E223" s="258" t="s">
        <v>530</v>
      </c>
      <c r="F223" s="260">
        <v>32100</v>
      </c>
      <c r="G223" s="258" t="s">
        <v>1714</v>
      </c>
      <c r="H223" s="258" t="s">
        <v>532</v>
      </c>
      <c r="I223" s="258" t="s">
        <v>69</v>
      </c>
      <c r="M223" s="258" t="s">
        <v>523</v>
      </c>
      <c r="R223" s="258">
        <v>900</v>
      </c>
      <c r="W223" s="258" t="s">
        <v>1626</v>
      </c>
      <c r="Y223" s="258" t="s">
        <v>1626</v>
      </c>
    </row>
    <row r="224" spans="1:25" x14ac:dyDescent="0.2">
      <c r="A224" s="258">
        <v>209096</v>
      </c>
      <c r="B224" s="258" t="s">
        <v>835</v>
      </c>
      <c r="C224" s="258" t="s">
        <v>82</v>
      </c>
      <c r="D224" s="258" t="s">
        <v>389</v>
      </c>
      <c r="E224" s="258" t="s">
        <v>531</v>
      </c>
      <c r="F224" s="260">
        <v>32550</v>
      </c>
      <c r="G224" s="258" t="s">
        <v>1718</v>
      </c>
      <c r="H224" s="258" t="s">
        <v>532</v>
      </c>
      <c r="I224" s="258" t="s">
        <v>69</v>
      </c>
      <c r="M224" s="258" t="s">
        <v>516</v>
      </c>
      <c r="R224" s="258">
        <v>900</v>
      </c>
      <c r="W224" s="258" t="s">
        <v>1626</v>
      </c>
      <c r="X224" s="258" t="s">
        <v>1626</v>
      </c>
      <c r="Y224" s="258" t="s">
        <v>1626</v>
      </c>
    </row>
    <row r="225" spans="1:25" x14ac:dyDescent="0.2">
      <c r="A225" s="258">
        <v>209113</v>
      </c>
      <c r="B225" s="258" t="s">
        <v>711</v>
      </c>
      <c r="C225" s="258" t="s">
        <v>101</v>
      </c>
      <c r="D225" s="258" t="s">
        <v>374</v>
      </c>
      <c r="E225" s="258" t="s">
        <v>531</v>
      </c>
      <c r="F225" s="260">
        <v>33239</v>
      </c>
      <c r="G225" s="258" t="s">
        <v>504</v>
      </c>
      <c r="H225" s="258" t="s">
        <v>532</v>
      </c>
      <c r="I225" s="258" t="s">
        <v>69</v>
      </c>
      <c r="M225" s="258" t="s">
        <v>506</v>
      </c>
      <c r="R225" s="258">
        <v>900</v>
      </c>
      <c r="X225" s="258" t="s">
        <v>1626</v>
      </c>
      <c r="Y225" s="258" t="s">
        <v>1626</v>
      </c>
    </row>
    <row r="226" spans="1:25" x14ac:dyDescent="0.2">
      <c r="A226" s="258">
        <v>209117</v>
      </c>
      <c r="B226" s="258" t="s">
        <v>827</v>
      </c>
      <c r="C226" s="258" t="s">
        <v>121</v>
      </c>
      <c r="D226" s="258" t="s">
        <v>353</v>
      </c>
      <c r="E226" s="258" t="s">
        <v>531</v>
      </c>
      <c r="F226" s="260"/>
      <c r="H226" s="258" t="s">
        <v>532</v>
      </c>
      <c r="I226" s="258" t="s">
        <v>69</v>
      </c>
      <c r="M226" s="258" t="s">
        <v>516</v>
      </c>
      <c r="R226" s="258">
        <v>900</v>
      </c>
      <c r="Y226" s="258" t="s">
        <v>1626</v>
      </c>
    </row>
    <row r="227" spans="1:25" x14ac:dyDescent="0.2">
      <c r="A227" s="258">
        <v>209121</v>
      </c>
      <c r="B227" s="258" t="s">
        <v>855</v>
      </c>
      <c r="C227" s="258" t="s">
        <v>856</v>
      </c>
      <c r="D227" s="258" t="s">
        <v>286</v>
      </c>
      <c r="E227" s="258" t="s">
        <v>531</v>
      </c>
      <c r="F227" s="260">
        <v>32753</v>
      </c>
      <c r="G227" s="258" t="s">
        <v>528</v>
      </c>
      <c r="H227" s="258" t="s">
        <v>532</v>
      </c>
      <c r="I227" s="258" t="s">
        <v>69</v>
      </c>
      <c r="M227" s="258" t="s">
        <v>528</v>
      </c>
      <c r="R227" s="258">
        <v>900</v>
      </c>
      <c r="Y227" s="258" t="s">
        <v>1626</v>
      </c>
    </row>
    <row r="228" spans="1:25" x14ac:dyDescent="0.2">
      <c r="A228" s="258">
        <v>209148</v>
      </c>
      <c r="B228" s="258" t="s">
        <v>692</v>
      </c>
      <c r="C228" s="258" t="s">
        <v>78</v>
      </c>
      <c r="D228" s="258" t="s">
        <v>303</v>
      </c>
      <c r="E228" s="258" t="s">
        <v>530</v>
      </c>
      <c r="F228" s="260">
        <v>33181</v>
      </c>
      <c r="G228" s="258" t="s">
        <v>504</v>
      </c>
      <c r="H228" s="258" t="s">
        <v>532</v>
      </c>
      <c r="I228" s="258" t="s">
        <v>69</v>
      </c>
      <c r="M228" s="258" t="s">
        <v>506</v>
      </c>
      <c r="R228" s="258">
        <v>900</v>
      </c>
      <c r="Y228" s="258" t="s">
        <v>1626</v>
      </c>
    </row>
    <row r="229" spans="1:25" x14ac:dyDescent="0.2">
      <c r="A229" s="258">
        <v>209170</v>
      </c>
      <c r="B229" s="258" t="s">
        <v>1051</v>
      </c>
      <c r="C229" s="258" t="s">
        <v>163</v>
      </c>
      <c r="D229" s="258" t="s">
        <v>293</v>
      </c>
      <c r="E229" s="258" t="s">
        <v>531</v>
      </c>
      <c r="F229" s="260"/>
      <c r="G229" s="258" t="s">
        <v>1720</v>
      </c>
      <c r="H229" s="258" t="s">
        <v>532</v>
      </c>
      <c r="I229" s="258" t="s">
        <v>69</v>
      </c>
      <c r="M229" s="258" t="s">
        <v>518</v>
      </c>
      <c r="R229" s="258">
        <v>900</v>
      </c>
      <c r="Y229" s="258" t="s">
        <v>1626</v>
      </c>
    </row>
    <row r="230" spans="1:25" x14ac:dyDescent="0.2">
      <c r="A230" s="258">
        <v>209185</v>
      </c>
      <c r="B230" s="258" t="s">
        <v>1604</v>
      </c>
      <c r="C230" s="258" t="s">
        <v>78</v>
      </c>
      <c r="D230" s="258" t="s">
        <v>433</v>
      </c>
      <c r="E230" s="258" t="s">
        <v>531</v>
      </c>
      <c r="F230" s="260">
        <v>29038</v>
      </c>
      <c r="G230" s="258" t="s">
        <v>518</v>
      </c>
      <c r="H230" s="258" t="s">
        <v>532</v>
      </c>
      <c r="I230" s="258" t="s">
        <v>69</v>
      </c>
      <c r="M230" s="258" t="s">
        <v>518</v>
      </c>
      <c r="R230" s="258">
        <v>900</v>
      </c>
      <c r="V230" s="258" t="s">
        <v>1626</v>
      </c>
      <c r="W230" s="258" t="s">
        <v>1626</v>
      </c>
      <c r="Y230" s="258" t="s">
        <v>1626</v>
      </c>
    </row>
    <row r="231" spans="1:25" x14ac:dyDescent="0.2">
      <c r="A231" s="258">
        <v>209191</v>
      </c>
      <c r="B231" s="258" t="s">
        <v>865</v>
      </c>
      <c r="C231" s="258" t="s">
        <v>108</v>
      </c>
      <c r="D231" s="258" t="s">
        <v>445</v>
      </c>
      <c r="E231" s="258" t="s">
        <v>530</v>
      </c>
      <c r="F231" s="260"/>
      <c r="H231" s="258" t="s">
        <v>532</v>
      </c>
      <c r="I231" s="258" t="s">
        <v>69</v>
      </c>
      <c r="M231" s="258" t="s">
        <v>518</v>
      </c>
      <c r="R231" s="258">
        <v>900</v>
      </c>
      <c r="Y231" s="258" t="s">
        <v>1626</v>
      </c>
    </row>
    <row r="232" spans="1:25" x14ac:dyDescent="0.2">
      <c r="A232" s="258">
        <v>209198</v>
      </c>
      <c r="B232" s="258" t="s">
        <v>875</v>
      </c>
      <c r="C232" s="258" t="s">
        <v>164</v>
      </c>
      <c r="D232" s="258" t="s">
        <v>876</v>
      </c>
      <c r="E232" s="258" t="s">
        <v>531</v>
      </c>
      <c r="F232" s="260">
        <v>31757</v>
      </c>
      <c r="G232" s="258" t="s">
        <v>1721</v>
      </c>
      <c r="H232" s="258" t="s">
        <v>532</v>
      </c>
      <c r="I232" s="258" t="s">
        <v>69</v>
      </c>
      <c r="M232" s="258" t="s">
        <v>518</v>
      </c>
      <c r="R232" s="258">
        <v>900</v>
      </c>
      <c r="W232" s="258" t="s">
        <v>1626</v>
      </c>
      <c r="X232" s="258" t="s">
        <v>1626</v>
      </c>
      <c r="Y232" s="258" t="s">
        <v>1626</v>
      </c>
    </row>
    <row r="233" spans="1:25" x14ac:dyDescent="0.2">
      <c r="A233" s="258">
        <v>209223</v>
      </c>
      <c r="B233" s="258" t="s">
        <v>636</v>
      </c>
      <c r="C233" s="258" t="s">
        <v>133</v>
      </c>
      <c r="D233" s="258" t="s">
        <v>311</v>
      </c>
      <c r="E233" s="258" t="s">
        <v>531</v>
      </c>
      <c r="F233" s="260">
        <v>30482</v>
      </c>
      <c r="G233" s="258" t="s">
        <v>504</v>
      </c>
      <c r="H233" s="258" t="s">
        <v>532</v>
      </c>
      <c r="I233" s="258" t="s">
        <v>69</v>
      </c>
      <c r="M233" s="258" t="s">
        <v>504</v>
      </c>
      <c r="R233" s="258">
        <v>900</v>
      </c>
      <c r="Y233" s="258" t="s">
        <v>1626</v>
      </c>
    </row>
    <row r="234" spans="1:25" x14ac:dyDescent="0.2">
      <c r="A234" s="258">
        <v>209233</v>
      </c>
      <c r="B234" s="258" t="s">
        <v>859</v>
      </c>
      <c r="C234" s="258" t="s">
        <v>100</v>
      </c>
      <c r="D234" s="258" t="s">
        <v>293</v>
      </c>
      <c r="E234" s="258" t="s">
        <v>530</v>
      </c>
      <c r="F234" s="260">
        <v>29617</v>
      </c>
      <c r="G234" s="258" t="s">
        <v>1694</v>
      </c>
      <c r="H234" s="258" t="s">
        <v>532</v>
      </c>
      <c r="I234" s="258" t="s">
        <v>69</v>
      </c>
      <c r="M234" s="258" t="s">
        <v>528</v>
      </c>
      <c r="R234" s="258">
        <v>900</v>
      </c>
      <c r="W234" s="258" t="s">
        <v>1626</v>
      </c>
      <c r="X234" s="258" t="s">
        <v>1626</v>
      </c>
      <c r="Y234" s="258" t="s">
        <v>1626</v>
      </c>
    </row>
    <row r="235" spans="1:25" x14ac:dyDescent="0.2">
      <c r="A235" s="258">
        <v>209265</v>
      </c>
      <c r="B235" s="258" t="s">
        <v>617</v>
      </c>
      <c r="C235" s="258" t="s">
        <v>147</v>
      </c>
      <c r="D235" s="258" t="s">
        <v>302</v>
      </c>
      <c r="E235" s="258" t="s">
        <v>531</v>
      </c>
      <c r="F235" s="260">
        <v>29777</v>
      </c>
      <c r="G235" s="258" t="s">
        <v>504</v>
      </c>
      <c r="H235" s="258" t="s">
        <v>532</v>
      </c>
      <c r="I235" s="258" t="s">
        <v>69</v>
      </c>
      <c r="M235" s="258" t="s">
        <v>504</v>
      </c>
      <c r="R235" s="258">
        <v>900</v>
      </c>
      <c r="Y235" s="258" t="s">
        <v>1626</v>
      </c>
    </row>
    <row r="236" spans="1:25" x14ac:dyDescent="0.2">
      <c r="A236" s="258">
        <v>209394</v>
      </c>
      <c r="B236" s="258" t="s">
        <v>923</v>
      </c>
      <c r="C236" s="258" t="s">
        <v>101</v>
      </c>
      <c r="D236" s="258" t="s">
        <v>283</v>
      </c>
      <c r="E236" s="258" t="s">
        <v>531</v>
      </c>
      <c r="F236" s="260"/>
      <c r="H236" s="258" t="s">
        <v>532</v>
      </c>
      <c r="I236" s="258" t="s">
        <v>69</v>
      </c>
      <c r="M236" s="258" t="s">
        <v>524</v>
      </c>
      <c r="R236" s="258">
        <v>900</v>
      </c>
      <c r="V236" s="258" t="s">
        <v>1626</v>
      </c>
      <c r="W236" s="258" t="s">
        <v>1626</v>
      </c>
      <c r="Y236" s="258" t="s">
        <v>1626</v>
      </c>
    </row>
    <row r="237" spans="1:25" x14ac:dyDescent="0.2">
      <c r="A237" s="258">
        <v>209418</v>
      </c>
      <c r="B237" s="258" t="s">
        <v>777</v>
      </c>
      <c r="C237" s="258" t="s">
        <v>82</v>
      </c>
      <c r="D237" s="258" t="s">
        <v>463</v>
      </c>
      <c r="E237" s="258" t="s">
        <v>531</v>
      </c>
      <c r="F237" s="260">
        <v>33422</v>
      </c>
      <c r="G237" s="258" t="s">
        <v>379</v>
      </c>
      <c r="H237" s="258" t="s">
        <v>532</v>
      </c>
      <c r="I237" s="258" t="s">
        <v>69</v>
      </c>
      <c r="M237" s="258" t="s">
        <v>515</v>
      </c>
      <c r="R237" s="258">
        <v>900</v>
      </c>
      <c r="Y237" s="258" t="s">
        <v>1626</v>
      </c>
    </row>
    <row r="238" spans="1:25" x14ac:dyDescent="0.2">
      <c r="A238" s="258">
        <v>209515</v>
      </c>
      <c r="B238" s="258" t="s">
        <v>879</v>
      </c>
      <c r="C238" s="258" t="s">
        <v>114</v>
      </c>
      <c r="D238" s="258" t="s">
        <v>292</v>
      </c>
      <c r="E238" s="258" t="s">
        <v>531</v>
      </c>
      <c r="F238" s="260">
        <v>32687</v>
      </c>
      <c r="G238" s="258" t="s">
        <v>504</v>
      </c>
      <c r="H238" s="258" t="s">
        <v>532</v>
      </c>
      <c r="I238" s="258" t="s">
        <v>69</v>
      </c>
      <c r="M238" s="258" t="s">
        <v>518</v>
      </c>
      <c r="R238" s="258">
        <v>900</v>
      </c>
      <c r="W238" s="258" t="s">
        <v>1626</v>
      </c>
      <c r="Y238" s="258" t="s">
        <v>1626</v>
      </c>
    </row>
    <row r="239" spans="1:25" x14ac:dyDescent="0.2">
      <c r="A239" s="258">
        <v>209536</v>
      </c>
      <c r="B239" s="258" t="s">
        <v>915</v>
      </c>
      <c r="C239" s="258" t="s">
        <v>229</v>
      </c>
      <c r="D239" s="258" t="s">
        <v>425</v>
      </c>
      <c r="E239" s="258" t="s">
        <v>531</v>
      </c>
      <c r="F239" s="260">
        <v>33905</v>
      </c>
      <c r="G239" s="258" t="s">
        <v>504</v>
      </c>
      <c r="H239" s="258" t="s">
        <v>532</v>
      </c>
      <c r="I239" s="258" t="s">
        <v>69</v>
      </c>
      <c r="M239" s="258" t="s">
        <v>524</v>
      </c>
      <c r="R239" s="258">
        <v>900</v>
      </c>
      <c r="Y239" s="258" t="s">
        <v>1626</v>
      </c>
    </row>
    <row r="240" spans="1:25" x14ac:dyDescent="0.2">
      <c r="A240" s="258">
        <v>209580</v>
      </c>
      <c r="B240" s="258" t="s">
        <v>586</v>
      </c>
      <c r="C240" s="258" t="s">
        <v>248</v>
      </c>
      <c r="D240" s="258" t="s">
        <v>485</v>
      </c>
      <c r="E240" s="258" t="s">
        <v>530</v>
      </c>
      <c r="F240" s="260">
        <v>33604</v>
      </c>
      <c r="G240" s="258" t="s">
        <v>504</v>
      </c>
      <c r="H240" s="258" t="s">
        <v>532</v>
      </c>
      <c r="I240" s="258" t="s">
        <v>69</v>
      </c>
      <c r="M240" s="258" t="s">
        <v>504</v>
      </c>
      <c r="R240" s="258">
        <v>900</v>
      </c>
      <c r="Y240" s="258" t="s">
        <v>1626</v>
      </c>
    </row>
    <row r="241" spans="1:25" x14ac:dyDescent="0.2">
      <c r="A241" s="258">
        <v>209830</v>
      </c>
      <c r="B241" s="258" t="s">
        <v>909</v>
      </c>
      <c r="C241" s="258" t="s">
        <v>226</v>
      </c>
      <c r="D241" s="258" t="s">
        <v>360</v>
      </c>
      <c r="E241" s="258" t="s">
        <v>531</v>
      </c>
      <c r="F241" s="260">
        <v>34820</v>
      </c>
      <c r="G241" s="258" t="s">
        <v>523</v>
      </c>
      <c r="H241" s="258" t="s">
        <v>532</v>
      </c>
      <c r="I241" s="258" t="s">
        <v>69</v>
      </c>
      <c r="M241" s="258" t="s">
        <v>523</v>
      </c>
      <c r="R241" s="258">
        <v>900</v>
      </c>
      <c r="Y241" s="258" t="s">
        <v>1626</v>
      </c>
    </row>
    <row r="242" spans="1:25" x14ac:dyDescent="0.2">
      <c r="A242" s="258">
        <v>209842</v>
      </c>
      <c r="B242" s="258" t="s">
        <v>664</v>
      </c>
      <c r="C242" s="258" t="s">
        <v>121</v>
      </c>
      <c r="D242" s="258" t="s">
        <v>391</v>
      </c>
      <c r="E242" s="258" t="s">
        <v>531</v>
      </c>
      <c r="F242" s="260">
        <v>34575</v>
      </c>
      <c r="G242" s="258" t="s">
        <v>504</v>
      </c>
      <c r="H242" s="258" t="s">
        <v>532</v>
      </c>
      <c r="I242" s="258" t="s">
        <v>69</v>
      </c>
      <c r="M242" s="258" t="s">
        <v>504</v>
      </c>
      <c r="R242" s="258">
        <v>900</v>
      </c>
      <c r="V242" s="258" t="s">
        <v>1626</v>
      </c>
      <c r="X242" s="258" t="s">
        <v>1626</v>
      </c>
      <c r="Y242" s="258" t="s">
        <v>1626</v>
      </c>
    </row>
    <row r="243" spans="1:25" x14ac:dyDescent="0.2">
      <c r="A243" s="258">
        <v>210017</v>
      </c>
      <c r="B243" s="258" t="s">
        <v>897</v>
      </c>
      <c r="C243" s="258" t="s">
        <v>168</v>
      </c>
      <c r="D243" s="258" t="s">
        <v>293</v>
      </c>
      <c r="E243" s="258" t="s">
        <v>530</v>
      </c>
      <c r="F243" s="260">
        <v>34660</v>
      </c>
      <c r="G243" s="258" t="s">
        <v>1697</v>
      </c>
      <c r="H243" s="258" t="s">
        <v>532</v>
      </c>
      <c r="I243" s="258" t="s">
        <v>69</v>
      </c>
      <c r="M243" s="258" t="s">
        <v>526</v>
      </c>
      <c r="R243" s="258">
        <v>900</v>
      </c>
      <c r="Y243" s="258" t="s">
        <v>1626</v>
      </c>
    </row>
    <row r="244" spans="1:25" x14ac:dyDescent="0.2">
      <c r="A244" s="258">
        <v>210100</v>
      </c>
      <c r="B244" s="258" t="s">
        <v>1244</v>
      </c>
      <c r="C244" s="258" t="s">
        <v>1245</v>
      </c>
      <c r="D244" s="258" t="s">
        <v>315</v>
      </c>
      <c r="E244" s="258" t="s">
        <v>530</v>
      </c>
      <c r="F244" s="260">
        <v>33666</v>
      </c>
      <c r="G244" s="258" t="s">
        <v>504</v>
      </c>
      <c r="H244" s="258" t="s">
        <v>532</v>
      </c>
      <c r="I244" s="258" t="s">
        <v>69</v>
      </c>
      <c r="M244" s="258" t="s">
        <v>515</v>
      </c>
      <c r="R244" s="258">
        <v>900</v>
      </c>
      <c r="Y244" s="258" t="s">
        <v>1626</v>
      </c>
    </row>
    <row r="245" spans="1:25" x14ac:dyDescent="0.2">
      <c r="A245" s="258">
        <v>210203</v>
      </c>
      <c r="B245" s="258" t="s">
        <v>1376</v>
      </c>
      <c r="C245" s="258" t="s">
        <v>104</v>
      </c>
      <c r="D245" s="258" t="s">
        <v>331</v>
      </c>
      <c r="E245" s="258" t="s">
        <v>530</v>
      </c>
      <c r="F245" s="260">
        <v>32874</v>
      </c>
      <c r="G245" s="258" t="s">
        <v>504</v>
      </c>
      <c r="H245" s="258" t="s">
        <v>532</v>
      </c>
      <c r="I245" s="258" t="s">
        <v>69</v>
      </c>
      <c r="M245" s="258" t="s">
        <v>504</v>
      </c>
      <c r="R245" s="258">
        <v>900</v>
      </c>
      <c r="Y245" s="258" t="s">
        <v>1626</v>
      </c>
    </row>
    <row r="246" spans="1:25" x14ac:dyDescent="0.2">
      <c r="A246" s="258">
        <v>210218</v>
      </c>
      <c r="B246" s="258" t="s">
        <v>721</v>
      </c>
      <c r="C246" s="258" t="s">
        <v>722</v>
      </c>
      <c r="D246" s="258" t="s">
        <v>331</v>
      </c>
      <c r="E246" s="258" t="s">
        <v>531</v>
      </c>
      <c r="F246" s="260">
        <v>34914</v>
      </c>
      <c r="G246" s="258" t="s">
        <v>1642</v>
      </c>
      <c r="H246" s="258" t="s">
        <v>532</v>
      </c>
      <c r="I246" s="258" t="s">
        <v>69</v>
      </c>
      <c r="M246" s="258" t="s">
        <v>506</v>
      </c>
      <c r="R246" s="258">
        <v>900</v>
      </c>
      <c r="Y246" s="258" t="s">
        <v>1626</v>
      </c>
    </row>
    <row r="247" spans="1:25" x14ac:dyDescent="0.2">
      <c r="A247" s="258">
        <v>210242</v>
      </c>
      <c r="B247" s="258" t="s">
        <v>785</v>
      </c>
      <c r="C247" s="258" t="s">
        <v>78</v>
      </c>
      <c r="D247" s="258" t="s">
        <v>373</v>
      </c>
      <c r="E247" s="258" t="s">
        <v>531</v>
      </c>
      <c r="F247" s="260">
        <v>28627</v>
      </c>
      <c r="G247" s="258" t="s">
        <v>1638</v>
      </c>
      <c r="H247" s="258" t="s">
        <v>532</v>
      </c>
      <c r="I247" s="258" t="s">
        <v>69</v>
      </c>
      <c r="M247" s="258" t="s">
        <v>515</v>
      </c>
      <c r="R247" s="258">
        <v>900</v>
      </c>
      <c r="Y247" s="258" t="s">
        <v>1626</v>
      </c>
    </row>
    <row r="248" spans="1:25" x14ac:dyDescent="0.2">
      <c r="A248" s="258">
        <v>210434</v>
      </c>
      <c r="B248" s="258" t="s">
        <v>800</v>
      </c>
      <c r="C248" s="258" t="s">
        <v>78</v>
      </c>
      <c r="D248" s="258" t="s">
        <v>759</v>
      </c>
      <c r="E248" s="258" t="s">
        <v>531</v>
      </c>
      <c r="F248" s="260">
        <v>30934</v>
      </c>
      <c r="G248" s="258" t="s">
        <v>1735</v>
      </c>
      <c r="H248" s="258" t="s">
        <v>532</v>
      </c>
      <c r="I248" s="258" t="s">
        <v>69</v>
      </c>
      <c r="M248" s="258" t="s">
        <v>516</v>
      </c>
      <c r="R248" s="258">
        <v>900</v>
      </c>
      <c r="X248" s="258" t="s">
        <v>1626</v>
      </c>
      <c r="Y248" s="258" t="s">
        <v>1626</v>
      </c>
    </row>
    <row r="249" spans="1:25" x14ac:dyDescent="0.2">
      <c r="A249" s="258">
        <v>210456</v>
      </c>
      <c r="B249" s="258" t="s">
        <v>654</v>
      </c>
      <c r="C249" s="258" t="s">
        <v>110</v>
      </c>
      <c r="D249" s="258" t="s">
        <v>410</v>
      </c>
      <c r="E249" s="258" t="s">
        <v>531</v>
      </c>
      <c r="F249" s="260">
        <v>35071</v>
      </c>
      <c r="G249" s="258" t="s">
        <v>1736</v>
      </c>
      <c r="H249" s="258" t="s">
        <v>532</v>
      </c>
      <c r="I249" s="258" t="s">
        <v>69</v>
      </c>
      <c r="M249" s="258" t="s">
        <v>504</v>
      </c>
      <c r="R249" s="258">
        <v>900</v>
      </c>
      <c r="X249" s="258" t="s">
        <v>1626</v>
      </c>
      <c r="Y249" s="258" t="s">
        <v>1626</v>
      </c>
    </row>
    <row r="250" spans="1:25" x14ac:dyDescent="0.2">
      <c r="A250" s="258">
        <v>210518</v>
      </c>
      <c r="B250" s="258" t="s">
        <v>667</v>
      </c>
      <c r="C250" s="258" t="s">
        <v>177</v>
      </c>
      <c r="D250" s="258" t="s">
        <v>410</v>
      </c>
      <c r="E250" s="258" t="s">
        <v>531</v>
      </c>
      <c r="F250" s="260">
        <v>34093</v>
      </c>
      <c r="G250" s="258" t="s">
        <v>504</v>
      </c>
      <c r="H250" s="258" t="s">
        <v>532</v>
      </c>
      <c r="I250" s="258" t="s">
        <v>69</v>
      </c>
      <c r="M250" s="258" t="s">
        <v>504</v>
      </c>
      <c r="R250" s="258">
        <v>900</v>
      </c>
      <c r="Y250" s="258" t="s">
        <v>1626</v>
      </c>
    </row>
    <row r="251" spans="1:25" x14ac:dyDescent="0.2">
      <c r="A251" s="258">
        <v>210578</v>
      </c>
      <c r="B251" s="258" t="s">
        <v>948</v>
      </c>
      <c r="C251" s="258" t="s">
        <v>141</v>
      </c>
      <c r="D251" s="258" t="s">
        <v>294</v>
      </c>
      <c r="E251" s="258" t="s">
        <v>530</v>
      </c>
      <c r="F251" s="260">
        <v>34414</v>
      </c>
      <c r="G251" s="258" t="s">
        <v>504</v>
      </c>
      <c r="H251" s="258" t="s">
        <v>962</v>
      </c>
      <c r="I251" s="258" t="s">
        <v>69</v>
      </c>
      <c r="R251" s="258">
        <v>900</v>
      </c>
      <c r="Y251" s="258" t="s">
        <v>1626</v>
      </c>
    </row>
    <row r="252" spans="1:25" x14ac:dyDescent="0.2">
      <c r="A252" s="258">
        <v>210644</v>
      </c>
      <c r="B252" s="258" t="s">
        <v>592</v>
      </c>
      <c r="C252" s="258" t="s">
        <v>131</v>
      </c>
      <c r="D252" s="258" t="s">
        <v>334</v>
      </c>
      <c r="E252" s="258" t="s">
        <v>530</v>
      </c>
      <c r="F252" s="260">
        <v>34350</v>
      </c>
      <c r="G252" s="258" t="s">
        <v>504</v>
      </c>
      <c r="H252" s="258" t="s">
        <v>532</v>
      </c>
      <c r="I252" s="258" t="s">
        <v>69</v>
      </c>
      <c r="M252" s="258" t="s">
        <v>504</v>
      </c>
      <c r="R252" s="258">
        <v>900</v>
      </c>
      <c r="Y252" s="258" t="s">
        <v>1626</v>
      </c>
    </row>
    <row r="253" spans="1:25" x14ac:dyDescent="0.2">
      <c r="A253" s="258">
        <v>210717</v>
      </c>
      <c r="B253" s="258" t="s">
        <v>658</v>
      </c>
      <c r="C253" s="258" t="s">
        <v>96</v>
      </c>
      <c r="D253" s="258" t="s">
        <v>460</v>
      </c>
      <c r="E253" s="258" t="s">
        <v>531</v>
      </c>
      <c r="F253" s="260">
        <v>32568</v>
      </c>
      <c r="G253" s="258" t="s">
        <v>504</v>
      </c>
      <c r="H253" s="258" t="s">
        <v>532</v>
      </c>
      <c r="I253" s="258" t="s">
        <v>69</v>
      </c>
      <c r="M253" s="258" t="s">
        <v>504</v>
      </c>
      <c r="R253" s="258">
        <v>900</v>
      </c>
      <c r="Y253" s="258" t="s">
        <v>1626</v>
      </c>
    </row>
    <row r="254" spans="1:25" x14ac:dyDescent="0.2">
      <c r="A254" s="258">
        <v>210822</v>
      </c>
      <c r="B254" s="258" t="s">
        <v>661</v>
      </c>
      <c r="C254" s="258" t="s">
        <v>204</v>
      </c>
      <c r="D254" s="258" t="s">
        <v>363</v>
      </c>
      <c r="E254" s="258" t="s">
        <v>531</v>
      </c>
      <c r="F254" s="260">
        <v>34525</v>
      </c>
      <c r="G254" s="258" t="s">
        <v>504</v>
      </c>
      <c r="H254" s="258" t="s">
        <v>532</v>
      </c>
      <c r="I254" s="258" t="s">
        <v>69</v>
      </c>
      <c r="M254" s="258" t="s">
        <v>504</v>
      </c>
      <c r="R254" s="258">
        <v>900</v>
      </c>
      <c r="Y254" s="258" t="s">
        <v>1626</v>
      </c>
    </row>
    <row r="255" spans="1:25" x14ac:dyDescent="0.2">
      <c r="A255" s="258">
        <v>210939</v>
      </c>
      <c r="B255" s="258" t="s">
        <v>593</v>
      </c>
      <c r="C255" s="258" t="s">
        <v>594</v>
      </c>
      <c r="D255" s="258" t="s">
        <v>351</v>
      </c>
      <c r="E255" s="258" t="s">
        <v>531</v>
      </c>
      <c r="F255" s="260">
        <v>35458</v>
      </c>
      <c r="G255" s="258" t="s">
        <v>504</v>
      </c>
      <c r="H255" s="258" t="s">
        <v>532</v>
      </c>
      <c r="I255" s="258" t="s">
        <v>69</v>
      </c>
      <c r="M255" s="258" t="s">
        <v>504</v>
      </c>
      <c r="R255" s="258">
        <v>900</v>
      </c>
      <c r="Y255" s="258" t="s">
        <v>1626</v>
      </c>
    </row>
    <row r="256" spans="1:25" x14ac:dyDescent="0.2">
      <c r="A256" s="258">
        <v>210941</v>
      </c>
      <c r="B256" s="258" t="s">
        <v>802</v>
      </c>
      <c r="C256" s="258" t="s">
        <v>121</v>
      </c>
      <c r="D256" s="258" t="s">
        <v>391</v>
      </c>
      <c r="E256" s="258" t="s">
        <v>531</v>
      </c>
      <c r="F256" s="260">
        <v>34500</v>
      </c>
      <c r="G256" s="258" t="s">
        <v>504</v>
      </c>
      <c r="H256" s="258" t="s">
        <v>532</v>
      </c>
      <c r="I256" s="258" t="s">
        <v>69</v>
      </c>
      <c r="M256" s="258" t="s">
        <v>516</v>
      </c>
      <c r="R256" s="258">
        <v>900</v>
      </c>
      <c r="V256" s="258" t="s">
        <v>1626</v>
      </c>
      <c r="Y256" s="258" t="s">
        <v>1626</v>
      </c>
    </row>
    <row r="257" spans="1:25" x14ac:dyDescent="0.2">
      <c r="A257" s="258">
        <v>211103</v>
      </c>
      <c r="B257" s="258" t="s">
        <v>694</v>
      </c>
      <c r="C257" s="258" t="s">
        <v>126</v>
      </c>
      <c r="D257" s="258" t="s">
        <v>315</v>
      </c>
      <c r="E257" s="258" t="s">
        <v>530</v>
      </c>
      <c r="F257" s="260">
        <v>33970</v>
      </c>
      <c r="G257" s="258" t="s">
        <v>504</v>
      </c>
      <c r="H257" s="258" t="s">
        <v>532</v>
      </c>
      <c r="I257" s="258" t="s">
        <v>69</v>
      </c>
      <c r="M257" s="258" t="s">
        <v>506</v>
      </c>
      <c r="R257" s="258">
        <v>900</v>
      </c>
      <c r="W257" s="258" t="s">
        <v>1626</v>
      </c>
      <c r="X257" s="258" t="s">
        <v>1626</v>
      </c>
      <c r="Y257" s="258" t="s">
        <v>1626</v>
      </c>
    </row>
    <row r="258" spans="1:25" x14ac:dyDescent="0.2">
      <c r="A258" s="258">
        <v>211121</v>
      </c>
      <c r="B258" s="258" t="s">
        <v>888</v>
      </c>
      <c r="C258" s="258" t="s">
        <v>213</v>
      </c>
      <c r="D258" s="258" t="s">
        <v>306</v>
      </c>
      <c r="E258" s="258" t="s">
        <v>531</v>
      </c>
      <c r="F258" s="260">
        <v>35457</v>
      </c>
      <c r="G258" s="258" t="s">
        <v>504</v>
      </c>
      <c r="H258" s="258" t="s">
        <v>532</v>
      </c>
      <c r="I258" s="258" t="s">
        <v>69</v>
      </c>
      <c r="M258" s="258" t="s">
        <v>526</v>
      </c>
      <c r="R258" s="258">
        <v>900</v>
      </c>
      <c r="Y258" s="258" t="s">
        <v>1626</v>
      </c>
    </row>
    <row r="259" spans="1:25" x14ac:dyDescent="0.2">
      <c r="A259" s="258">
        <v>211124</v>
      </c>
      <c r="B259" s="258" t="s">
        <v>687</v>
      </c>
      <c r="C259" s="258" t="s">
        <v>85</v>
      </c>
      <c r="D259" s="258" t="s">
        <v>419</v>
      </c>
      <c r="E259" s="258" t="s">
        <v>530</v>
      </c>
      <c r="F259" s="260">
        <v>34128</v>
      </c>
      <c r="G259" s="258" t="s">
        <v>1742</v>
      </c>
      <c r="H259" s="258" t="s">
        <v>532</v>
      </c>
      <c r="I259" s="258" t="s">
        <v>69</v>
      </c>
      <c r="M259" s="258" t="s">
        <v>506</v>
      </c>
      <c r="R259" s="258">
        <v>900</v>
      </c>
      <c r="Y259" s="258" t="s">
        <v>1626</v>
      </c>
    </row>
    <row r="260" spans="1:25" x14ac:dyDescent="0.2">
      <c r="A260" s="258">
        <v>211408</v>
      </c>
      <c r="B260" s="258" t="s">
        <v>873</v>
      </c>
      <c r="C260" s="258" t="s">
        <v>74</v>
      </c>
      <c r="D260" s="258" t="s">
        <v>246</v>
      </c>
      <c r="E260" s="258" t="s">
        <v>530</v>
      </c>
      <c r="F260" s="260">
        <v>32030</v>
      </c>
      <c r="G260" s="258" t="s">
        <v>504</v>
      </c>
      <c r="H260" s="258" t="s">
        <v>532</v>
      </c>
      <c r="I260" s="258" t="s">
        <v>69</v>
      </c>
      <c r="M260" s="258" t="s">
        <v>518</v>
      </c>
      <c r="R260" s="258">
        <v>900</v>
      </c>
      <c r="W260" s="258" t="s">
        <v>1626</v>
      </c>
      <c r="X260" s="258" t="s">
        <v>1626</v>
      </c>
      <c r="Y260" s="258" t="s">
        <v>1626</v>
      </c>
    </row>
    <row r="261" spans="1:25" x14ac:dyDescent="0.2">
      <c r="A261" s="258">
        <v>211483</v>
      </c>
      <c r="B261" s="258" t="s">
        <v>466</v>
      </c>
      <c r="C261" s="258" t="s">
        <v>124</v>
      </c>
      <c r="D261" s="258" t="s">
        <v>447</v>
      </c>
      <c r="E261" s="258" t="s">
        <v>531</v>
      </c>
      <c r="F261" s="260">
        <v>33355</v>
      </c>
      <c r="G261" s="258" t="s">
        <v>504</v>
      </c>
      <c r="H261" s="258" t="s">
        <v>532</v>
      </c>
      <c r="I261" s="258" t="s">
        <v>69</v>
      </c>
      <c r="M261" s="258" t="s">
        <v>504</v>
      </c>
      <c r="R261" s="258">
        <v>900</v>
      </c>
      <c r="Y261" s="258" t="s">
        <v>1626</v>
      </c>
    </row>
    <row r="262" spans="1:25" x14ac:dyDescent="0.2">
      <c r="A262" s="258">
        <v>211545</v>
      </c>
      <c r="B262" s="258" t="s">
        <v>715</v>
      </c>
      <c r="C262" s="258" t="s">
        <v>71</v>
      </c>
      <c r="D262" s="258" t="s">
        <v>293</v>
      </c>
      <c r="E262" s="258" t="s">
        <v>531</v>
      </c>
      <c r="F262" s="260">
        <v>34204</v>
      </c>
      <c r="G262" s="258" t="s">
        <v>504</v>
      </c>
      <c r="H262" s="258" t="s">
        <v>532</v>
      </c>
      <c r="I262" s="258" t="s">
        <v>69</v>
      </c>
      <c r="M262" s="258" t="s">
        <v>506</v>
      </c>
      <c r="R262" s="258">
        <v>900</v>
      </c>
      <c r="Y262" s="258" t="s">
        <v>1626</v>
      </c>
    </row>
    <row r="263" spans="1:25" x14ac:dyDescent="0.2">
      <c r="A263" s="258">
        <v>211656</v>
      </c>
      <c r="B263" s="258" t="s">
        <v>612</v>
      </c>
      <c r="C263" s="258" t="s">
        <v>613</v>
      </c>
      <c r="D263" s="258" t="s">
        <v>428</v>
      </c>
      <c r="E263" s="258" t="s">
        <v>531</v>
      </c>
      <c r="F263" s="260">
        <v>34546</v>
      </c>
      <c r="G263" s="258" t="s">
        <v>504</v>
      </c>
      <c r="H263" s="258" t="s">
        <v>532</v>
      </c>
      <c r="I263" s="258" t="s">
        <v>69</v>
      </c>
      <c r="M263" s="258" t="s">
        <v>504</v>
      </c>
      <c r="R263" s="258">
        <v>900</v>
      </c>
      <c r="Y263" s="258" t="s">
        <v>1626</v>
      </c>
    </row>
    <row r="264" spans="1:25" x14ac:dyDescent="0.2">
      <c r="A264" s="258">
        <v>212000</v>
      </c>
      <c r="B264" s="258" t="s">
        <v>728</v>
      </c>
      <c r="C264" s="258" t="s">
        <v>144</v>
      </c>
      <c r="D264" s="258" t="s">
        <v>414</v>
      </c>
      <c r="E264" s="258" t="s">
        <v>531</v>
      </c>
      <c r="F264" s="260">
        <v>35450</v>
      </c>
      <c r="G264" s="258" t="s">
        <v>1762</v>
      </c>
      <c r="H264" s="258" t="s">
        <v>532</v>
      </c>
      <c r="I264" s="258" t="s">
        <v>69</v>
      </c>
      <c r="M264" s="258" t="s">
        <v>506</v>
      </c>
      <c r="R264" s="258">
        <v>900</v>
      </c>
      <c r="Y264" s="258" t="s">
        <v>1626</v>
      </c>
    </row>
    <row r="265" spans="1:25" x14ac:dyDescent="0.2">
      <c r="A265" s="258">
        <v>212160</v>
      </c>
      <c r="B265" s="258" t="s">
        <v>1177</v>
      </c>
      <c r="C265" s="258" t="s">
        <v>133</v>
      </c>
      <c r="D265" s="258" t="s">
        <v>377</v>
      </c>
      <c r="E265" s="258" t="s">
        <v>531</v>
      </c>
      <c r="F265" s="260">
        <v>33989</v>
      </c>
      <c r="G265" s="258" t="s">
        <v>1769</v>
      </c>
      <c r="H265" s="258" t="s">
        <v>532</v>
      </c>
      <c r="I265" s="258" t="s">
        <v>69</v>
      </c>
      <c r="M265" s="258" t="s">
        <v>516</v>
      </c>
      <c r="R265" s="258">
        <v>900</v>
      </c>
      <c r="Y265" s="258" t="s">
        <v>1626</v>
      </c>
    </row>
    <row r="266" spans="1:25" x14ac:dyDescent="0.2">
      <c r="A266" s="258">
        <v>212207</v>
      </c>
      <c r="B266" s="258" t="s">
        <v>1594</v>
      </c>
      <c r="C266" s="258" t="s">
        <v>1130</v>
      </c>
      <c r="D266" s="258" t="s">
        <v>495</v>
      </c>
      <c r="E266" s="258" t="s">
        <v>530</v>
      </c>
      <c r="F266" s="260">
        <v>35899</v>
      </c>
      <c r="G266" s="258" t="s">
        <v>504</v>
      </c>
      <c r="H266" s="258" t="s">
        <v>962</v>
      </c>
      <c r="I266" s="258" t="s">
        <v>69</v>
      </c>
      <c r="R266" s="258">
        <v>900</v>
      </c>
      <c r="Y266" s="258" t="s">
        <v>1626</v>
      </c>
    </row>
    <row r="267" spans="1:25" x14ac:dyDescent="0.2">
      <c r="A267" s="258">
        <v>212715</v>
      </c>
      <c r="B267" s="258" t="s">
        <v>936</v>
      </c>
      <c r="C267" s="258" t="s">
        <v>133</v>
      </c>
      <c r="D267" s="258" t="s">
        <v>293</v>
      </c>
      <c r="E267" s="258" t="s">
        <v>530</v>
      </c>
      <c r="F267" s="260">
        <v>28991</v>
      </c>
      <c r="G267" s="258" t="s">
        <v>1669</v>
      </c>
      <c r="H267" s="258" t="s">
        <v>962</v>
      </c>
      <c r="I267" s="258" t="s">
        <v>69</v>
      </c>
      <c r="R267" s="258">
        <v>900</v>
      </c>
      <c r="Y267" s="258" t="s">
        <v>1626</v>
      </c>
    </row>
    <row r="268" spans="1:25" x14ac:dyDescent="0.2">
      <c r="A268" s="258">
        <v>212994</v>
      </c>
      <c r="B268" s="258" t="s">
        <v>717</v>
      </c>
      <c r="C268" s="258" t="s">
        <v>123</v>
      </c>
      <c r="D268" s="258" t="s">
        <v>718</v>
      </c>
      <c r="E268" s="258" t="s">
        <v>531</v>
      </c>
      <c r="F268" s="260">
        <v>34182</v>
      </c>
      <c r="G268" s="258" t="s">
        <v>1642</v>
      </c>
      <c r="H268" s="258" t="s">
        <v>532</v>
      </c>
      <c r="I268" s="258" t="s">
        <v>69</v>
      </c>
      <c r="M268" s="258" t="s">
        <v>506</v>
      </c>
      <c r="R268" s="258">
        <v>900</v>
      </c>
      <c r="Y268" s="258" t="s">
        <v>1626</v>
      </c>
    </row>
    <row r="269" spans="1:25" x14ac:dyDescent="0.2">
      <c r="A269" s="258">
        <v>213035</v>
      </c>
      <c r="B269" s="258" t="s">
        <v>1521</v>
      </c>
      <c r="C269" s="258" t="s">
        <v>123</v>
      </c>
      <c r="D269" s="258" t="s">
        <v>705</v>
      </c>
      <c r="E269" s="258" t="s">
        <v>531</v>
      </c>
      <c r="F269" s="260">
        <v>35265</v>
      </c>
      <c r="G269" s="258" t="s">
        <v>504</v>
      </c>
      <c r="H269" s="258" t="s">
        <v>532</v>
      </c>
      <c r="I269" s="258" t="s">
        <v>69</v>
      </c>
      <c r="M269" s="258" t="s">
        <v>506</v>
      </c>
      <c r="R269" s="258">
        <v>900</v>
      </c>
      <c r="Y269" s="258" t="s">
        <v>1626</v>
      </c>
    </row>
    <row r="270" spans="1:25" x14ac:dyDescent="0.2">
      <c r="A270" s="258">
        <v>213364</v>
      </c>
      <c r="B270" s="258" t="s">
        <v>1155</v>
      </c>
      <c r="C270" s="258" t="s">
        <v>82</v>
      </c>
      <c r="D270" s="258" t="s">
        <v>383</v>
      </c>
      <c r="E270" s="258" t="s">
        <v>531</v>
      </c>
      <c r="F270" s="260">
        <v>33392</v>
      </c>
      <c r="G270" s="258" t="s">
        <v>1782</v>
      </c>
      <c r="H270" s="258" t="s">
        <v>532</v>
      </c>
      <c r="I270" s="258" t="s">
        <v>69</v>
      </c>
      <c r="M270" s="258" t="s">
        <v>524</v>
      </c>
      <c r="R270" s="258">
        <v>900</v>
      </c>
      <c r="Y270" s="258" t="s">
        <v>1626</v>
      </c>
    </row>
    <row r="271" spans="1:25" ht="18.75" x14ac:dyDescent="0.2">
      <c r="A271" s="258">
        <v>200720</v>
      </c>
      <c r="B271" s="258" t="s">
        <v>1836</v>
      </c>
      <c r="C271" s="258" t="s">
        <v>78</v>
      </c>
      <c r="D271" s="258" t="s">
        <v>1837</v>
      </c>
      <c r="I271" s="258" t="s">
        <v>69</v>
      </c>
      <c r="R271" s="258">
        <v>900</v>
      </c>
      <c r="V271" s="261"/>
      <c r="W271" s="261"/>
      <c r="X271" s="261"/>
      <c r="Y271" s="258" t="s">
        <v>1626</v>
      </c>
    </row>
    <row r="272" spans="1:25" ht="18.75" x14ac:dyDescent="0.2">
      <c r="A272" s="258">
        <v>203995</v>
      </c>
      <c r="B272" s="258" t="s">
        <v>1838</v>
      </c>
      <c r="C272" s="258" t="s">
        <v>1088</v>
      </c>
      <c r="D272" s="258" t="s">
        <v>290</v>
      </c>
      <c r="I272" s="258" t="s">
        <v>69</v>
      </c>
      <c r="R272" s="258">
        <v>900</v>
      </c>
      <c r="V272" s="261"/>
      <c r="W272" s="261"/>
      <c r="X272" s="261"/>
      <c r="Y272" s="258" t="s">
        <v>1626</v>
      </c>
    </row>
    <row r="273" spans="1:25" ht="18.75" x14ac:dyDescent="0.2">
      <c r="A273" s="258">
        <v>205334</v>
      </c>
      <c r="B273" s="258" t="s">
        <v>1839</v>
      </c>
      <c r="C273" s="258" t="s">
        <v>1024</v>
      </c>
      <c r="D273" s="258" t="s">
        <v>1013</v>
      </c>
      <c r="I273" s="258" t="s">
        <v>69</v>
      </c>
      <c r="R273" s="258">
        <v>900</v>
      </c>
      <c r="V273" s="261"/>
      <c r="W273" s="261"/>
      <c r="X273" s="261"/>
      <c r="Y273" s="258" t="s">
        <v>1626</v>
      </c>
    </row>
    <row r="274" spans="1:25" ht="18.75" x14ac:dyDescent="0.2">
      <c r="A274" s="258">
        <v>205440</v>
      </c>
      <c r="B274" s="258" t="s">
        <v>1840</v>
      </c>
      <c r="C274" s="258" t="s">
        <v>988</v>
      </c>
      <c r="D274" s="258" t="s">
        <v>1841</v>
      </c>
      <c r="I274" s="258" t="s">
        <v>69</v>
      </c>
      <c r="R274" s="258">
        <v>900</v>
      </c>
      <c r="V274" s="261"/>
      <c r="W274" s="261"/>
      <c r="X274" s="261"/>
      <c r="Y274" s="258" t="s">
        <v>1626</v>
      </c>
    </row>
    <row r="275" spans="1:25" ht="18.75" x14ac:dyDescent="0.2">
      <c r="A275" s="258">
        <v>207082</v>
      </c>
      <c r="B275" s="258" t="s">
        <v>1842</v>
      </c>
      <c r="C275" s="258" t="s">
        <v>395</v>
      </c>
      <c r="D275" s="258" t="s">
        <v>297</v>
      </c>
      <c r="I275" s="258" t="s">
        <v>69</v>
      </c>
      <c r="R275" s="258">
        <v>900</v>
      </c>
      <c r="V275" s="261"/>
      <c r="W275" s="261"/>
      <c r="X275" s="261"/>
      <c r="Y275" s="258" t="s">
        <v>1626</v>
      </c>
    </row>
    <row r="276" spans="1:25" ht="18.75" x14ac:dyDescent="0.2">
      <c r="A276" s="258">
        <v>207217</v>
      </c>
      <c r="B276" s="258" t="s">
        <v>1843</v>
      </c>
      <c r="C276" s="258" t="s">
        <v>214</v>
      </c>
      <c r="D276" s="258" t="s">
        <v>1844</v>
      </c>
      <c r="I276" s="258" t="s">
        <v>69</v>
      </c>
      <c r="R276" s="258">
        <v>900</v>
      </c>
      <c r="V276" s="261"/>
      <c r="W276" s="261"/>
      <c r="X276" s="261"/>
      <c r="Y276" s="258" t="s">
        <v>1626</v>
      </c>
    </row>
    <row r="277" spans="1:25" ht="18.75" x14ac:dyDescent="0.2">
      <c r="A277" s="258">
        <v>210629</v>
      </c>
      <c r="B277" s="258" t="s">
        <v>1845</v>
      </c>
      <c r="C277" s="258" t="s">
        <v>133</v>
      </c>
      <c r="D277" s="258" t="s">
        <v>281</v>
      </c>
      <c r="I277" s="258" t="s">
        <v>69</v>
      </c>
      <c r="R277" s="258">
        <v>900</v>
      </c>
      <c r="V277" s="261"/>
      <c r="W277" s="261"/>
      <c r="X277" s="261"/>
      <c r="Y277" s="258" t="s">
        <v>1626</v>
      </c>
    </row>
    <row r="278" spans="1:25" ht="18.75" x14ac:dyDescent="0.2">
      <c r="A278" s="258">
        <v>210877</v>
      </c>
      <c r="B278" s="258" t="s">
        <v>1846</v>
      </c>
      <c r="C278" s="258" t="s">
        <v>75</v>
      </c>
      <c r="D278" s="258" t="s">
        <v>1847</v>
      </c>
      <c r="I278" s="258" t="s">
        <v>69</v>
      </c>
      <c r="R278" s="258">
        <v>900</v>
      </c>
      <c r="V278" s="261"/>
      <c r="W278" s="261"/>
      <c r="X278" s="261"/>
      <c r="Y278" s="258" t="s">
        <v>1626</v>
      </c>
    </row>
    <row r="279" spans="1:25" ht="18.75" x14ac:dyDescent="0.2">
      <c r="A279" s="258">
        <v>201291</v>
      </c>
      <c r="B279" s="258" t="s">
        <v>1849</v>
      </c>
      <c r="C279" s="258" t="s">
        <v>82</v>
      </c>
      <c r="D279" s="258" t="s">
        <v>1850</v>
      </c>
      <c r="I279" s="258" t="s">
        <v>69</v>
      </c>
      <c r="R279" s="258">
        <v>900</v>
      </c>
      <c r="V279" s="261"/>
      <c r="W279" s="261"/>
      <c r="X279" s="261" t="s">
        <v>1626</v>
      </c>
      <c r="Y279" s="258" t="s">
        <v>1626</v>
      </c>
    </row>
    <row r="280" spans="1:25" ht="18.75" x14ac:dyDescent="0.2">
      <c r="A280" s="258">
        <v>201666</v>
      </c>
      <c r="B280" s="258" t="s">
        <v>1851</v>
      </c>
      <c r="C280" s="258" t="s">
        <v>78</v>
      </c>
      <c r="D280" s="258" t="s">
        <v>132</v>
      </c>
      <c r="I280" s="258" t="s">
        <v>69</v>
      </c>
      <c r="R280" s="258">
        <v>900</v>
      </c>
      <c r="V280" s="261"/>
      <c r="W280" s="261"/>
      <c r="X280" s="261" t="s">
        <v>1626</v>
      </c>
      <c r="Y280" s="258" t="s">
        <v>1626</v>
      </c>
    </row>
    <row r="281" spans="1:25" ht="18.75" x14ac:dyDescent="0.2">
      <c r="A281" s="258">
        <v>201722</v>
      </c>
      <c r="B281" s="258" t="s">
        <v>1852</v>
      </c>
      <c r="C281" s="258" t="s">
        <v>143</v>
      </c>
      <c r="D281" s="258" t="s">
        <v>297</v>
      </c>
      <c r="I281" s="258" t="s">
        <v>69</v>
      </c>
      <c r="R281" s="258">
        <v>900</v>
      </c>
      <c r="V281" s="261"/>
      <c r="W281" s="261"/>
      <c r="X281" s="261" t="s">
        <v>1626</v>
      </c>
      <c r="Y281" s="258" t="s">
        <v>1626</v>
      </c>
    </row>
    <row r="282" spans="1:25" ht="18.75" x14ac:dyDescent="0.2">
      <c r="A282" s="258">
        <v>203548</v>
      </c>
      <c r="B282" s="258" t="s">
        <v>1853</v>
      </c>
      <c r="C282" s="258" t="s">
        <v>986</v>
      </c>
      <c r="D282" s="258" t="s">
        <v>311</v>
      </c>
      <c r="I282" s="258" t="s">
        <v>69</v>
      </c>
      <c r="R282" s="258">
        <v>900</v>
      </c>
      <c r="V282" s="261"/>
      <c r="W282" s="261"/>
      <c r="X282" s="261" t="s">
        <v>1626</v>
      </c>
      <c r="Y282" s="258" t="s">
        <v>1626</v>
      </c>
    </row>
    <row r="283" spans="1:25" ht="18.75" x14ac:dyDescent="0.2">
      <c r="A283" s="258">
        <v>206445</v>
      </c>
      <c r="B283" s="258" t="s">
        <v>1854</v>
      </c>
      <c r="C283" s="258" t="s">
        <v>171</v>
      </c>
      <c r="D283" s="258" t="s">
        <v>362</v>
      </c>
      <c r="I283" s="258" t="s">
        <v>69</v>
      </c>
      <c r="R283" s="258">
        <v>900</v>
      </c>
      <c r="V283" s="261"/>
      <c r="W283" s="261"/>
      <c r="X283" s="261" t="s">
        <v>1626</v>
      </c>
      <c r="Y283" s="258" t="s">
        <v>1626</v>
      </c>
    </row>
    <row r="284" spans="1:25" ht="18.75" x14ac:dyDescent="0.2">
      <c r="A284" s="258">
        <v>209364</v>
      </c>
      <c r="B284" s="258" t="s">
        <v>1855</v>
      </c>
      <c r="C284" s="258" t="s">
        <v>78</v>
      </c>
      <c r="D284" s="258" t="s">
        <v>284</v>
      </c>
      <c r="I284" s="258" t="s">
        <v>69</v>
      </c>
      <c r="R284" s="258">
        <v>900</v>
      </c>
      <c r="V284" s="261"/>
      <c r="W284" s="261"/>
      <c r="X284" s="261" t="s">
        <v>1626</v>
      </c>
      <c r="Y284" s="258" t="s">
        <v>1626</v>
      </c>
    </row>
    <row r="285" spans="1:25" ht="18.75" x14ac:dyDescent="0.2">
      <c r="A285" s="258">
        <v>209451</v>
      </c>
      <c r="B285" s="258" t="s">
        <v>1856</v>
      </c>
      <c r="C285" s="258" t="s">
        <v>173</v>
      </c>
      <c r="D285" s="258" t="s">
        <v>1857</v>
      </c>
      <c r="I285" s="258" t="s">
        <v>69</v>
      </c>
      <c r="R285" s="258">
        <v>900</v>
      </c>
      <c r="V285" s="261"/>
      <c r="W285" s="261"/>
      <c r="X285" s="261" t="s">
        <v>1626</v>
      </c>
      <c r="Y285" s="258" t="s">
        <v>1626</v>
      </c>
    </row>
    <row r="286" spans="1:25" ht="18.75" x14ac:dyDescent="0.2">
      <c r="A286" s="258">
        <v>209507</v>
      </c>
      <c r="B286" s="258" t="s">
        <v>1858</v>
      </c>
      <c r="C286" s="258" t="s">
        <v>1848</v>
      </c>
      <c r="D286" s="258" t="s">
        <v>413</v>
      </c>
      <c r="I286" s="258" t="s">
        <v>69</v>
      </c>
      <c r="R286" s="258">
        <v>900</v>
      </c>
      <c r="V286" s="261"/>
      <c r="W286" s="261"/>
      <c r="X286" s="261" t="s">
        <v>1626</v>
      </c>
      <c r="Y286" s="258" t="s">
        <v>1626</v>
      </c>
    </row>
    <row r="287" spans="1:25" ht="18.75" x14ac:dyDescent="0.2">
      <c r="A287" s="258">
        <v>209742</v>
      </c>
      <c r="B287" s="258" t="s">
        <v>1859</v>
      </c>
      <c r="C287" s="258" t="s">
        <v>92</v>
      </c>
      <c r="D287" s="258" t="s">
        <v>1062</v>
      </c>
      <c r="I287" s="258" t="s">
        <v>69</v>
      </c>
      <c r="R287" s="258">
        <v>900</v>
      </c>
      <c r="V287" s="261"/>
      <c r="W287" s="261"/>
      <c r="X287" s="261" t="s">
        <v>1626</v>
      </c>
      <c r="Y287" s="258" t="s">
        <v>1626</v>
      </c>
    </row>
    <row r="288" spans="1:25" ht="18.75" x14ac:dyDescent="0.2">
      <c r="A288" s="258">
        <v>209859</v>
      </c>
      <c r="B288" s="258" t="s">
        <v>1860</v>
      </c>
      <c r="C288" s="258" t="s">
        <v>78</v>
      </c>
      <c r="D288" s="258" t="s">
        <v>350</v>
      </c>
      <c r="I288" s="258" t="s">
        <v>69</v>
      </c>
      <c r="R288" s="258">
        <v>900</v>
      </c>
      <c r="V288" s="261"/>
      <c r="W288" s="261"/>
      <c r="X288" s="261" t="s">
        <v>1626</v>
      </c>
      <c r="Y288" s="258" t="s">
        <v>1626</v>
      </c>
    </row>
    <row r="289" spans="1:25" ht="18.75" x14ac:dyDescent="0.2">
      <c r="A289" s="258">
        <v>210259</v>
      </c>
      <c r="B289" s="258" t="s">
        <v>1861</v>
      </c>
      <c r="C289" s="258" t="s">
        <v>170</v>
      </c>
      <c r="D289" s="258" t="s">
        <v>342</v>
      </c>
      <c r="I289" s="258" t="s">
        <v>69</v>
      </c>
      <c r="R289" s="258">
        <v>900</v>
      </c>
      <c r="V289" s="261"/>
      <c r="W289" s="261"/>
      <c r="X289" s="261" t="s">
        <v>1626</v>
      </c>
      <c r="Y289" s="258" t="s">
        <v>1626</v>
      </c>
    </row>
    <row r="290" spans="1:25" ht="18.75" x14ac:dyDescent="0.2">
      <c r="A290" s="258">
        <v>210323</v>
      </c>
      <c r="B290" s="258" t="s">
        <v>1862</v>
      </c>
      <c r="C290" s="258" t="s">
        <v>142</v>
      </c>
      <c r="D290" s="258" t="s">
        <v>347</v>
      </c>
      <c r="I290" s="258" t="s">
        <v>69</v>
      </c>
      <c r="R290" s="258">
        <v>900</v>
      </c>
      <c r="V290" s="261"/>
      <c r="W290" s="261"/>
      <c r="X290" s="261" t="s">
        <v>1626</v>
      </c>
      <c r="Y290" s="258" t="s">
        <v>1626</v>
      </c>
    </row>
    <row r="291" spans="1:25" ht="18.75" x14ac:dyDescent="0.2">
      <c r="A291" s="258">
        <v>210324</v>
      </c>
      <c r="B291" s="258" t="s">
        <v>1863</v>
      </c>
      <c r="C291" s="258" t="s">
        <v>1168</v>
      </c>
      <c r="D291" s="258" t="s">
        <v>387</v>
      </c>
      <c r="I291" s="258" t="s">
        <v>69</v>
      </c>
      <c r="R291" s="258">
        <v>900</v>
      </c>
      <c r="V291" s="261"/>
      <c r="W291" s="261"/>
      <c r="X291" s="261" t="s">
        <v>1626</v>
      </c>
      <c r="Y291" s="258" t="s">
        <v>1626</v>
      </c>
    </row>
    <row r="292" spans="1:25" ht="18.75" x14ac:dyDescent="0.2">
      <c r="A292" s="258">
        <v>210496</v>
      </c>
      <c r="B292" s="258" t="s">
        <v>1864</v>
      </c>
      <c r="C292" s="258" t="s">
        <v>192</v>
      </c>
      <c r="D292" s="258" t="s">
        <v>308</v>
      </c>
      <c r="I292" s="258" t="s">
        <v>69</v>
      </c>
      <c r="R292" s="258">
        <v>900</v>
      </c>
      <c r="V292" s="261"/>
      <c r="W292" s="261"/>
      <c r="X292" s="261" t="s">
        <v>1626</v>
      </c>
      <c r="Y292" s="258" t="s">
        <v>1626</v>
      </c>
    </row>
    <row r="293" spans="1:25" ht="18.75" x14ac:dyDescent="0.2">
      <c r="A293" s="258">
        <v>210583</v>
      </c>
      <c r="B293" s="258" t="s">
        <v>1865</v>
      </c>
      <c r="C293" s="258" t="s">
        <v>71</v>
      </c>
      <c r="D293" s="258" t="s">
        <v>989</v>
      </c>
      <c r="I293" s="258" t="s">
        <v>69</v>
      </c>
      <c r="R293" s="258">
        <v>900</v>
      </c>
      <c r="V293" s="261"/>
      <c r="W293" s="261"/>
      <c r="X293" s="261" t="s">
        <v>1626</v>
      </c>
      <c r="Y293" s="258" t="s">
        <v>1626</v>
      </c>
    </row>
    <row r="294" spans="1:25" ht="18.75" x14ac:dyDescent="0.2">
      <c r="A294" s="258">
        <v>210680</v>
      </c>
      <c r="B294" s="258" t="s">
        <v>1866</v>
      </c>
      <c r="C294" s="258" t="s">
        <v>1025</v>
      </c>
      <c r="D294" s="258" t="s">
        <v>996</v>
      </c>
      <c r="I294" s="258" t="s">
        <v>69</v>
      </c>
      <c r="R294" s="258">
        <v>900</v>
      </c>
      <c r="V294" s="261"/>
      <c r="W294" s="261"/>
      <c r="X294" s="261" t="s">
        <v>1626</v>
      </c>
      <c r="Y294" s="258" t="s">
        <v>1626</v>
      </c>
    </row>
    <row r="295" spans="1:25" ht="18.75" x14ac:dyDescent="0.2">
      <c r="A295" s="258">
        <v>210798</v>
      </c>
      <c r="B295" s="258" t="s">
        <v>1867</v>
      </c>
      <c r="C295" s="258" t="s">
        <v>96</v>
      </c>
      <c r="D295" s="258" t="s">
        <v>397</v>
      </c>
      <c r="I295" s="258" t="s">
        <v>69</v>
      </c>
      <c r="R295" s="258">
        <v>900</v>
      </c>
      <c r="V295" s="261"/>
      <c r="W295" s="261"/>
      <c r="X295" s="261" t="s">
        <v>1626</v>
      </c>
      <c r="Y295" s="258" t="s">
        <v>1626</v>
      </c>
    </row>
    <row r="296" spans="1:25" ht="18.75" x14ac:dyDescent="0.2">
      <c r="A296" s="258">
        <v>210840</v>
      </c>
      <c r="B296" s="258" t="s">
        <v>1868</v>
      </c>
      <c r="C296" s="258" t="s">
        <v>220</v>
      </c>
      <c r="D296" s="258" t="s">
        <v>1869</v>
      </c>
      <c r="I296" s="258" t="s">
        <v>69</v>
      </c>
      <c r="R296" s="258">
        <v>900</v>
      </c>
      <c r="V296" s="261"/>
      <c r="W296" s="261"/>
      <c r="X296" s="261" t="s">
        <v>1626</v>
      </c>
      <c r="Y296" s="258" t="s">
        <v>1626</v>
      </c>
    </row>
    <row r="297" spans="1:25" ht="18.75" x14ac:dyDescent="0.2">
      <c r="A297" s="258">
        <v>210879</v>
      </c>
      <c r="B297" s="258" t="s">
        <v>1870</v>
      </c>
      <c r="C297" s="258" t="s">
        <v>162</v>
      </c>
      <c r="D297" s="258" t="s">
        <v>1017</v>
      </c>
      <c r="I297" s="258" t="s">
        <v>69</v>
      </c>
      <c r="R297" s="258">
        <v>900</v>
      </c>
      <c r="V297" s="261"/>
      <c r="W297" s="261"/>
      <c r="X297" s="261" t="s">
        <v>1626</v>
      </c>
      <c r="Y297" s="258" t="s">
        <v>1626</v>
      </c>
    </row>
    <row r="298" spans="1:25" ht="18.75" x14ac:dyDescent="0.2">
      <c r="A298" s="258">
        <v>210925</v>
      </c>
      <c r="B298" s="258" t="s">
        <v>1871</v>
      </c>
      <c r="C298" s="258" t="s">
        <v>1129</v>
      </c>
      <c r="D298" s="258" t="s">
        <v>1612</v>
      </c>
      <c r="I298" s="258" t="s">
        <v>69</v>
      </c>
      <c r="R298" s="258">
        <v>900</v>
      </c>
      <c r="V298" s="261"/>
      <c r="W298" s="261"/>
      <c r="X298" s="261" t="s">
        <v>1626</v>
      </c>
      <c r="Y298" s="258" t="s">
        <v>1626</v>
      </c>
    </row>
    <row r="299" spans="1:25" ht="18.75" x14ac:dyDescent="0.2">
      <c r="A299" s="258">
        <v>211028</v>
      </c>
      <c r="B299" s="258" t="s">
        <v>1872</v>
      </c>
      <c r="C299" s="258" t="s">
        <v>1546</v>
      </c>
      <c r="D299" s="258" t="s">
        <v>1031</v>
      </c>
      <c r="I299" s="258" t="s">
        <v>69</v>
      </c>
      <c r="R299" s="258">
        <v>900</v>
      </c>
      <c r="V299" s="261"/>
      <c r="W299" s="261"/>
      <c r="X299" s="261" t="s">
        <v>1626</v>
      </c>
      <c r="Y299" s="258" t="s">
        <v>1626</v>
      </c>
    </row>
    <row r="300" spans="1:25" ht="18.75" x14ac:dyDescent="0.2">
      <c r="A300" s="258">
        <v>211047</v>
      </c>
      <c r="B300" s="258" t="s">
        <v>1873</v>
      </c>
      <c r="C300" s="258" t="s">
        <v>1327</v>
      </c>
      <c r="D300" s="258" t="s">
        <v>998</v>
      </c>
      <c r="I300" s="258" t="s">
        <v>69</v>
      </c>
      <c r="R300" s="258">
        <v>900</v>
      </c>
      <c r="V300" s="261"/>
      <c r="W300" s="261"/>
      <c r="X300" s="261" t="s">
        <v>1626</v>
      </c>
      <c r="Y300" s="258" t="s">
        <v>1626</v>
      </c>
    </row>
    <row r="301" spans="1:25" ht="18.75" x14ac:dyDescent="0.2">
      <c r="A301" s="258">
        <v>211120</v>
      </c>
      <c r="B301" s="258" t="s">
        <v>1874</v>
      </c>
      <c r="C301" s="258" t="s">
        <v>114</v>
      </c>
      <c r="D301" s="258" t="s">
        <v>1875</v>
      </c>
      <c r="I301" s="258" t="s">
        <v>69</v>
      </c>
      <c r="R301" s="258">
        <v>900</v>
      </c>
      <c r="V301" s="261"/>
      <c r="W301" s="261"/>
      <c r="X301" s="261" t="s">
        <v>1626</v>
      </c>
      <c r="Y301" s="258" t="s">
        <v>1626</v>
      </c>
    </row>
    <row r="302" spans="1:25" ht="18.75" x14ac:dyDescent="0.2">
      <c r="A302" s="258">
        <v>211152</v>
      </c>
      <c r="B302" s="258" t="s">
        <v>1876</v>
      </c>
      <c r="C302" s="258" t="s">
        <v>1068</v>
      </c>
      <c r="D302" s="258" t="s">
        <v>278</v>
      </c>
      <c r="I302" s="258" t="s">
        <v>69</v>
      </c>
      <c r="R302" s="258">
        <v>900</v>
      </c>
      <c r="V302" s="261"/>
      <c r="W302" s="261"/>
      <c r="X302" s="261" t="s">
        <v>1626</v>
      </c>
      <c r="Y302" s="258" t="s">
        <v>1626</v>
      </c>
    </row>
    <row r="303" spans="1:25" ht="18.75" x14ac:dyDescent="0.2">
      <c r="A303" s="258">
        <v>211160</v>
      </c>
      <c r="B303" s="258" t="s">
        <v>1877</v>
      </c>
      <c r="C303" s="258" t="s">
        <v>1198</v>
      </c>
      <c r="D303" s="258" t="s">
        <v>1201</v>
      </c>
      <c r="I303" s="258" t="s">
        <v>69</v>
      </c>
      <c r="R303" s="258">
        <v>900</v>
      </c>
      <c r="V303" s="261"/>
      <c r="W303" s="261"/>
      <c r="X303" s="261" t="s">
        <v>1626</v>
      </c>
      <c r="Y303" s="258" t="s">
        <v>1626</v>
      </c>
    </row>
    <row r="304" spans="1:25" ht="18.75" x14ac:dyDescent="0.2">
      <c r="A304" s="258">
        <v>211375</v>
      </c>
      <c r="B304" s="258" t="s">
        <v>1878</v>
      </c>
      <c r="C304" s="258" t="s">
        <v>147</v>
      </c>
      <c r="D304" s="258" t="s">
        <v>1879</v>
      </c>
      <c r="I304" s="258" t="s">
        <v>69</v>
      </c>
      <c r="R304" s="258">
        <v>900</v>
      </c>
      <c r="V304" s="261"/>
      <c r="W304" s="261"/>
      <c r="X304" s="261" t="s">
        <v>1626</v>
      </c>
      <c r="Y304" s="258" t="s">
        <v>1626</v>
      </c>
    </row>
    <row r="305" spans="1:26" ht="18.75" x14ac:dyDescent="0.2">
      <c r="A305" s="258">
        <v>211417</v>
      </c>
      <c r="B305" s="258" t="s">
        <v>1880</v>
      </c>
      <c r="C305" s="258" t="s">
        <v>142</v>
      </c>
      <c r="D305" s="258" t="s">
        <v>306</v>
      </c>
      <c r="I305" s="258" t="s">
        <v>69</v>
      </c>
      <c r="R305" s="258">
        <v>900</v>
      </c>
      <c r="V305" s="261"/>
      <c r="W305" s="261"/>
      <c r="X305" s="261" t="s">
        <v>1626</v>
      </c>
      <c r="Y305" s="258" t="s">
        <v>1626</v>
      </c>
    </row>
    <row r="306" spans="1:26" ht="18.75" x14ac:dyDescent="0.2">
      <c r="A306" s="258">
        <v>211432</v>
      </c>
      <c r="B306" s="258" t="s">
        <v>1881</v>
      </c>
      <c r="C306" s="258" t="s">
        <v>74</v>
      </c>
      <c r="D306" s="258" t="s">
        <v>336</v>
      </c>
      <c r="I306" s="258" t="s">
        <v>69</v>
      </c>
      <c r="R306" s="258">
        <v>900</v>
      </c>
      <c r="V306" s="261"/>
      <c r="W306" s="261"/>
      <c r="X306" s="261" t="s">
        <v>1626</v>
      </c>
      <c r="Y306" s="258" t="s">
        <v>1626</v>
      </c>
    </row>
    <row r="307" spans="1:26" ht="18.75" x14ac:dyDescent="0.2">
      <c r="A307" s="258">
        <v>211442</v>
      </c>
      <c r="B307" s="258" t="s">
        <v>1882</v>
      </c>
      <c r="C307" s="258" t="s">
        <v>92</v>
      </c>
      <c r="D307" s="258" t="s">
        <v>315</v>
      </c>
      <c r="I307" s="258" t="s">
        <v>69</v>
      </c>
      <c r="R307" s="258">
        <v>900</v>
      </c>
      <c r="V307" s="261"/>
      <c r="W307" s="261"/>
      <c r="X307" s="261" t="s">
        <v>1626</v>
      </c>
      <c r="Y307" s="258" t="s">
        <v>1626</v>
      </c>
    </row>
    <row r="308" spans="1:26" ht="18.75" x14ac:dyDescent="0.2">
      <c r="A308" s="258">
        <v>211532</v>
      </c>
      <c r="B308" s="258" t="s">
        <v>1883</v>
      </c>
      <c r="C308" s="258" t="s">
        <v>1884</v>
      </c>
      <c r="D308" s="258" t="s">
        <v>394</v>
      </c>
      <c r="I308" s="258" t="s">
        <v>69</v>
      </c>
      <c r="R308" s="258">
        <v>900</v>
      </c>
      <c r="V308" s="261"/>
      <c r="W308" s="261"/>
      <c r="X308" s="261" t="s">
        <v>1626</v>
      </c>
      <c r="Y308" s="258" t="s">
        <v>1626</v>
      </c>
    </row>
    <row r="309" spans="1:26" ht="18.75" x14ac:dyDescent="0.2">
      <c r="A309" s="258">
        <v>211563</v>
      </c>
      <c r="B309" s="258" t="s">
        <v>1885</v>
      </c>
      <c r="C309" s="258" t="s">
        <v>78</v>
      </c>
      <c r="D309" s="258" t="s">
        <v>422</v>
      </c>
      <c r="I309" s="258" t="s">
        <v>69</v>
      </c>
      <c r="R309" s="258">
        <v>900</v>
      </c>
      <c r="V309" s="261"/>
      <c r="W309" s="261"/>
      <c r="X309" s="261" t="s">
        <v>1626</v>
      </c>
      <c r="Y309" s="258" t="s">
        <v>1626</v>
      </c>
    </row>
    <row r="310" spans="1:26" ht="18.75" x14ac:dyDescent="0.2">
      <c r="A310" s="258">
        <v>211589</v>
      </c>
      <c r="B310" s="258" t="s">
        <v>1886</v>
      </c>
      <c r="C310" s="258" t="s">
        <v>121</v>
      </c>
      <c r="D310" s="258" t="s">
        <v>382</v>
      </c>
      <c r="I310" s="258" t="s">
        <v>69</v>
      </c>
      <c r="R310" s="258">
        <v>900</v>
      </c>
      <c r="V310" s="261"/>
      <c r="W310" s="261"/>
      <c r="X310" s="261" t="s">
        <v>1626</v>
      </c>
      <c r="Y310" s="258" t="s">
        <v>1626</v>
      </c>
    </row>
    <row r="311" spans="1:26" ht="18.75" x14ac:dyDescent="0.2">
      <c r="A311" s="258">
        <v>211598</v>
      </c>
      <c r="B311" s="258" t="s">
        <v>1887</v>
      </c>
      <c r="C311" s="258" t="s">
        <v>196</v>
      </c>
      <c r="D311" s="258" t="s">
        <v>1619</v>
      </c>
      <c r="I311" s="258" t="s">
        <v>69</v>
      </c>
      <c r="R311" s="258">
        <v>900</v>
      </c>
      <c r="V311" s="261"/>
      <c r="W311" s="261"/>
      <c r="X311" s="261" t="s">
        <v>1626</v>
      </c>
      <c r="Y311" s="258" t="s">
        <v>1626</v>
      </c>
    </row>
    <row r="312" spans="1:26" ht="18.75" x14ac:dyDescent="0.2">
      <c r="A312" s="258">
        <v>211618</v>
      </c>
      <c r="B312" s="258" t="s">
        <v>1888</v>
      </c>
      <c r="C312" s="258" t="s">
        <v>1059</v>
      </c>
      <c r="D312" s="258" t="s">
        <v>385</v>
      </c>
      <c r="I312" s="258" t="s">
        <v>69</v>
      </c>
      <c r="R312" s="258">
        <v>900</v>
      </c>
      <c r="V312" s="261"/>
      <c r="W312" s="261"/>
      <c r="X312" s="261" t="s">
        <v>1626</v>
      </c>
      <c r="Y312" s="258" t="s">
        <v>1626</v>
      </c>
    </row>
    <row r="313" spans="1:26" ht="18.75" x14ac:dyDescent="0.2">
      <c r="A313" s="258">
        <v>211654</v>
      </c>
      <c r="B313" s="258" t="s">
        <v>1889</v>
      </c>
      <c r="C313" s="258" t="s">
        <v>1024</v>
      </c>
      <c r="D313" s="258" t="s">
        <v>1890</v>
      </c>
      <c r="I313" s="258" t="s">
        <v>69</v>
      </c>
      <c r="R313" s="258">
        <v>900</v>
      </c>
      <c r="V313" s="261"/>
      <c r="W313" s="261"/>
      <c r="X313" s="261" t="s">
        <v>1626</v>
      </c>
      <c r="Y313" s="258" t="s">
        <v>1626</v>
      </c>
    </row>
    <row r="314" spans="1:26" ht="18.75" x14ac:dyDescent="0.2">
      <c r="A314" s="258">
        <v>211799</v>
      </c>
      <c r="B314" s="258" t="s">
        <v>1891</v>
      </c>
      <c r="C314" s="258" t="s">
        <v>82</v>
      </c>
      <c r="D314" s="258" t="s">
        <v>426</v>
      </c>
      <c r="I314" s="258" t="s">
        <v>69</v>
      </c>
      <c r="R314" s="258">
        <v>900</v>
      </c>
      <c r="V314" s="261"/>
      <c r="W314" s="261"/>
      <c r="X314" s="261" t="s">
        <v>1626</v>
      </c>
      <c r="Y314" s="258" t="s">
        <v>1626</v>
      </c>
    </row>
    <row r="315" spans="1:26" ht="18.75" x14ac:dyDescent="0.2">
      <c r="A315" s="258">
        <v>211813</v>
      </c>
      <c r="B315" s="258" t="s">
        <v>1892</v>
      </c>
      <c r="C315" s="258" t="s">
        <v>1893</v>
      </c>
      <c r="D315" s="258" t="s">
        <v>337</v>
      </c>
      <c r="I315" s="258" t="s">
        <v>69</v>
      </c>
      <c r="R315" s="258">
        <v>900</v>
      </c>
      <c r="V315" s="261"/>
      <c r="W315" s="261"/>
      <c r="X315" s="261" t="s">
        <v>1626</v>
      </c>
      <c r="Y315" s="258" t="s">
        <v>1626</v>
      </c>
    </row>
    <row r="316" spans="1:26" ht="18.75" x14ac:dyDescent="0.2">
      <c r="A316" s="258">
        <v>211850</v>
      </c>
      <c r="B316" s="258" t="s">
        <v>1894</v>
      </c>
      <c r="C316" s="258" t="s">
        <v>1895</v>
      </c>
      <c r="D316" s="258" t="s">
        <v>1163</v>
      </c>
      <c r="I316" s="258" t="s">
        <v>69</v>
      </c>
      <c r="R316" s="258">
        <v>900</v>
      </c>
      <c r="V316" s="261"/>
      <c r="W316" s="261"/>
      <c r="X316" s="261" t="s">
        <v>1626</v>
      </c>
      <c r="Y316" s="258" t="s">
        <v>1626</v>
      </c>
    </row>
    <row r="317" spans="1:26" ht="18.75" x14ac:dyDescent="0.2">
      <c r="A317" s="258">
        <v>211976</v>
      </c>
      <c r="B317" s="258" t="s">
        <v>1896</v>
      </c>
      <c r="C317" s="258" t="s">
        <v>1002</v>
      </c>
      <c r="D317" s="258" t="s">
        <v>1473</v>
      </c>
      <c r="I317" s="258" t="s">
        <v>69</v>
      </c>
      <c r="R317" s="258">
        <v>900</v>
      </c>
      <c r="V317" s="261"/>
      <c r="W317" s="261"/>
      <c r="X317" s="261" t="s">
        <v>1626</v>
      </c>
      <c r="Y317" s="258" t="s">
        <v>1626</v>
      </c>
    </row>
    <row r="318" spans="1:26" ht="18.75" x14ac:dyDescent="0.2">
      <c r="A318" s="258">
        <v>207935</v>
      </c>
      <c r="B318" s="258" t="s">
        <v>1897</v>
      </c>
      <c r="C318" s="258" t="s">
        <v>78</v>
      </c>
      <c r="D318" s="258" t="s">
        <v>1898</v>
      </c>
      <c r="I318" s="258" t="s">
        <v>69</v>
      </c>
      <c r="R318" s="258">
        <v>900</v>
      </c>
      <c r="V318" s="261"/>
      <c r="W318" s="261"/>
      <c r="X318" s="261"/>
      <c r="Y318" s="258" t="s">
        <v>1626</v>
      </c>
    </row>
    <row r="319" spans="1:26" ht="18.75" x14ac:dyDescent="0.2">
      <c r="A319" s="258">
        <v>202711</v>
      </c>
      <c r="B319" s="258" t="s">
        <v>1899</v>
      </c>
      <c r="C319" s="258" t="s">
        <v>1167</v>
      </c>
      <c r="D319" s="258" t="s">
        <v>1900</v>
      </c>
      <c r="I319" s="258" t="s">
        <v>69</v>
      </c>
      <c r="R319" s="258">
        <v>900</v>
      </c>
      <c r="V319" s="261"/>
      <c r="W319" s="261"/>
      <c r="X319" s="261"/>
      <c r="Y319" s="258" t="s">
        <v>1626</v>
      </c>
    </row>
    <row r="320" spans="1:26" x14ac:dyDescent="0.2">
      <c r="A320" s="258">
        <v>208833</v>
      </c>
      <c r="B320" s="258" t="s">
        <v>741</v>
      </c>
      <c r="C320" s="258" t="s">
        <v>107</v>
      </c>
      <c r="D320" s="258" t="s">
        <v>449</v>
      </c>
      <c r="E320" s="258" t="s">
        <v>530</v>
      </c>
      <c r="F320" s="260">
        <v>31778</v>
      </c>
      <c r="G320" s="258" t="s">
        <v>504</v>
      </c>
      <c r="H320" s="258" t="s">
        <v>532</v>
      </c>
      <c r="I320" s="258" t="s">
        <v>69</v>
      </c>
      <c r="M320" s="258" t="s">
        <v>514</v>
      </c>
      <c r="Z320" s="258">
        <v>7500</v>
      </c>
    </row>
    <row r="321" spans="1:26" x14ac:dyDescent="0.2">
      <c r="A321" s="258">
        <v>211481</v>
      </c>
      <c r="B321" s="258" t="s">
        <v>823</v>
      </c>
      <c r="C321" s="258" t="s">
        <v>235</v>
      </c>
      <c r="D321" s="258" t="s">
        <v>286</v>
      </c>
      <c r="E321" s="258" t="s">
        <v>530</v>
      </c>
      <c r="F321" s="260">
        <v>35078</v>
      </c>
      <c r="G321" s="258" t="s">
        <v>1707</v>
      </c>
      <c r="H321" s="258" t="s">
        <v>532</v>
      </c>
      <c r="I321" s="258" t="s">
        <v>69</v>
      </c>
      <c r="M321" s="258" t="s">
        <v>516</v>
      </c>
      <c r="Z321" s="258">
        <v>13500</v>
      </c>
    </row>
    <row r="322" spans="1:26" x14ac:dyDescent="0.2">
      <c r="A322" s="258">
        <v>201582</v>
      </c>
      <c r="B322" s="258" t="s">
        <v>732</v>
      </c>
      <c r="C322" s="258" t="s">
        <v>198</v>
      </c>
      <c r="D322" s="258" t="s">
        <v>322</v>
      </c>
      <c r="E322" s="258" t="s">
        <v>530</v>
      </c>
      <c r="F322" s="260">
        <v>30325</v>
      </c>
      <c r="G322" s="258" t="s">
        <v>955</v>
      </c>
      <c r="H322" s="258" t="s">
        <v>532</v>
      </c>
      <c r="I322" s="258" t="s">
        <v>69</v>
      </c>
      <c r="M322" s="258" t="s">
        <v>506</v>
      </c>
      <c r="Z322" s="258">
        <v>15000</v>
      </c>
    </row>
    <row r="323" spans="1:26" x14ac:dyDescent="0.2">
      <c r="A323" s="258">
        <v>204048</v>
      </c>
      <c r="B323" s="258" t="s">
        <v>1498</v>
      </c>
      <c r="C323" s="258" t="s">
        <v>1018</v>
      </c>
      <c r="D323" s="258" t="s">
        <v>330</v>
      </c>
      <c r="E323" s="258" t="s">
        <v>531</v>
      </c>
      <c r="F323" s="260">
        <v>31905</v>
      </c>
      <c r="G323" s="258" t="s">
        <v>506</v>
      </c>
      <c r="H323" s="258" t="s">
        <v>532</v>
      </c>
      <c r="I323" s="258" t="s">
        <v>69</v>
      </c>
      <c r="M323" s="258" t="s">
        <v>506</v>
      </c>
      <c r="Z323" s="258">
        <v>15000</v>
      </c>
    </row>
    <row r="324" spans="1:26" x14ac:dyDescent="0.2">
      <c r="A324" s="258">
        <v>204328</v>
      </c>
      <c r="B324" s="258" t="s">
        <v>793</v>
      </c>
      <c r="C324" s="258" t="s">
        <v>179</v>
      </c>
      <c r="D324" s="258" t="s">
        <v>433</v>
      </c>
      <c r="E324" s="258" t="s">
        <v>531</v>
      </c>
      <c r="F324" s="260">
        <v>32068</v>
      </c>
      <c r="G324" s="258" t="s">
        <v>1676</v>
      </c>
      <c r="H324" s="258" t="s">
        <v>532</v>
      </c>
      <c r="I324" s="258" t="s">
        <v>69</v>
      </c>
      <c r="M324" s="258" t="s">
        <v>515</v>
      </c>
      <c r="S324" s="258">
        <v>442</v>
      </c>
      <c r="T324" s="258">
        <v>44258</v>
      </c>
      <c r="U324" s="258">
        <v>24000</v>
      </c>
      <c r="Z324" s="258">
        <v>15000</v>
      </c>
    </row>
    <row r="325" spans="1:26" x14ac:dyDescent="0.2">
      <c r="A325" s="258">
        <v>207253</v>
      </c>
      <c r="B325" s="258" t="s">
        <v>599</v>
      </c>
      <c r="C325" s="258" t="s">
        <v>90</v>
      </c>
      <c r="D325" s="258" t="s">
        <v>377</v>
      </c>
      <c r="E325" s="258" t="s">
        <v>530</v>
      </c>
      <c r="F325" s="260">
        <v>31788</v>
      </c>
      <c r="G325" s="258" t="s">
        <v>504</v>
      </c>
      <c r="H325" s="258" t="s">
        <v>532</v>
      </c>
      <c r="I325" s="258" t="s">
        <v>69</v>
      </c>
      <c r="M325" s="258" t="s">
        <v>504</v>
      </c>
      <c r="Z325" s="258">
        <v>15000</v>
      </c>
    </row>
    <row r="326" spans="1:26" x14ac:dyDescent="0.2">
      <c r="A326" s="258">
        <v>207551</v>
      </c>
      <c r="B326" s="258" t="s">
        <v>1141</v>
      </c>
      <c r="C326" s="258" t="s">
        <v>1037</v>
      </c>
      <c r="D326" s="258" t="s">
        <v>385</v>
      </c>
      <c r="E326" s="258" t="s">
        <v>530</v>
      </c>
      <c r="F326" s="260">
        <v>31275</v>
      </c>
      <c r="G326" s="258" t="s">
        <v>504</v>
      </c>
      <c r="H326" s="258" t="s">
        <v>532</v>
      </c>
      <c r="I326" s="258" t="s">
        <v>69</v>
      </c>
      <c r="M326" s="258" t="s">
        <v>524</v>
      </c>
      <c r="Z326" s="258">
        <v>15000</v>
      </c>
    </row>
    <row r="327" spans="1:26" x14ac:dyDescent="0.2">
      <c r="A327" s="258">
        <v>207642</v>
      </c>
      <c r="B327" s="258" t="s">
        <v>807</v>
      </c>
      <c r="C327" s="258" t="s">
        <v>78</v>
      </c>
      <c r="D327" s="258" t="s">
        <v>678</v>
      </c>
      <c r="E327" s="258" t="s">
        <v>531</v>
      </c>
      <c r="F327" s="260">
        <v>25201</v>
      </c>
      <c r="G327" s="258" t="s">
        <v>1705</v>
      </c>
      <c r="H327" s="258" t="s">
        <v>532</v>
      </c>
      <c r="I327" s="258" t="s">
        <v>69</v>
      </c>
      <c r="M327" s="258" t="s">
        <v>516</v>
      </c>
      <c r="Z327" s="258">
        <v>15000</v>
      </c>
    </row>
    <row r="328" spans="1:26" x14ac:dyDescent="0.2">
      <c r="A328" s="258">
        <v>208262</v>
      </c>
      <c r="B328" s="258" t="s">
        <v>1080</v>
      </c>
      <c r="C328" s="258" t="s">
        <v>162</v>
      </c>
      <c r="D328" s="258" t="s">
        <v>299</v>
      </c>
      <c r="E328" s="258" t="s">
        <v>531</v>
      </c>
      <c r="F328" s="260">
        <v>30485</v>
      </c>
      <c r="G328" s="258" t="s">
        <v>1710</v>
      </c>
      <c r="H328" s="258" t="s">
        <v>532</v>
      </c>
      <c r="I328" s="258" t="s">
        <v>69</v>
      </c>
      <c r="M328" s="258" t="s">
        <v>523</v>
      </c>
      <c r="S328" s="258">
        <v>464</v>
      </c>
      <c r="T328" s="258">
        <v>44259</v>
      </c>
      <c r="U328" s="258">
        <v>13000</v>
      </c>
      <c r="Z328" s="258">
        <v>15000</v>
      </c>
    </row>
    <row r="329" spans="1:26" x14ac:dyDescent="0.2">
      <c r="A329" s="258">
        <v>210064</v>
      </c>
      <c r="B329" s="258" t="s">
        <v>699</v>
      </c>
      <c r="C329" s="258" t="s">
        <v>142</v>
      </c>
      <c r="D329" s="258" t="s">
        <v>386</v>
      </c>
      <c r="E329" s="258" t="s">
        <v>531</v>
      </c>
      <c r="F329" s="260">
        <v>34335</v>
      </c>
      <c r="G329" s="258" t="s">
        <v>1728</v>
      </c>
      <c r="H329" s="258" t="s">
        <v>532</v>
      </c>
      <c r="I329" s="258" t="s">
        <v>69</v>
      </c>
      <c r="M329" s="258" t="s">
        <v>506</v>
      </c>
      <c r="S329" s="258">
        <v>376</v>
      </c>
      <c r="T329" s="258">
        <v>44251</v>
      </c>
      <c r="U329" s="258">
        <v>15000</v>
      </c>
      <c r="Z329" s="258">
        <v>15000</v>
      </c>
    </row>
    <row r="330" spans="1:26" x14ac:dyDescent="0.2">
      <c r="A330" s="258">
        <v>210378</v>
      </c>
      <c r="B330" s="258" t="s">
        <v>666</v>
      </c>
      <c r="C330" s="258" t="s">
        <v>399</v>
      </c>
      <c r="D330" s="258" t="s">
        <v>407</v>
      </c>
      <c r="E330" s="258" t="s">
        <v>531</v>
      </c>
      <c r="F330" s="260">
        <v>34951</v>
      </c>
      <c r="G330" s="258" t="s">
        <v>504</v>
      </c>
      <c r="H330" s="258" t="s">
        <v>532</v>
      </c>
      <c r="I330" s="258" t="s">
        <v>69</v>
      </c>
      <c r="M330" s="258" t="s">
        <v>504</v>
      </c>
      <c r="Z330" s="258">
        <v>15000</v>
      </c>
    </row>
    <row r="331" spans="1:26" x14ac:dyDescent="0.2">
      <c r="A331" s="258">
        <v>201093</v>
      </c>
      <c r="B331" s="258" t="s">
        <v>812</v>
      </c>
      <c r="C331" s="258" t="s">
        <v>143</v>
      </c>
      <c r="D331" s="258" t="s">
        <v>342</v>
      </c>
      <c r="E331" s="258" t="s">
        <v>530</v>
      </c>
      <c r="F331" s="260">
        <v>28570</v>
      </c>
      <c r="G331" s="258" t="s">
        <v>504</v>
      </c>
      <c r="H331" s="258" t="s">
        <v>532</v>
      </c>
      <c r="I331" s="258" t="s">
        <v>69</v>
      </c>
      <c r="M331" s="258" t="s">
        <v>516</v>
      </c>
    </row>
    <row r="332" spans="1:26" x14ac:dyDescent="0.2">
      <c r="A332" s="258">
        <v>201449</v>
      </c>
      <c r="B332" s="258" t="s">
        <v>872</v>
      </c>
      <c r="C332" s="258" t="s">
        <v>251</v>
      </c>
      <c r="D332" s="258" t="s">
        <v>427</v>
      </c>
      <c r="E332" s="258" t="s">
        <v>531</v>
      </c>
      <c r="F332" s="260">
        <v>30317</v>
      </c>
      <c r="G332" s="258" t="s">
        <v>518</v>
      </c>
      <c r="H332" s="258" t="s">
        <v>532</v>
      </c>
      <c r="I332" s="258" t="s">
        <v>69</v>
      </c>
      <c r="M332" s="258" t="s">
        <v>518</v>
      </c>
    </row>
    <row r="333" spans="1:26" x14ac:dyDescent="0.2">
      <c r="A333" s="258">
        <v>201893</v>
      </c>
      <c r="B333" s="258" t="s">
        <v>653</v>
      </c>
      <c r="C333" s="258" t="s">
        <v>208</v>
      </c>
      <c r="D333" s="258" t="s">
        <v>306</v>
      </c>
      <c r="E333" s="258" t="s">
        <v>530</v>
      </c>
      <c r="F333" s="260">
        <v>30686</v>
      </c>
      <c r="G333" s="258" t="s">
        <v>504</v>
      </c>
      <c r="H333" s="258" t="s">
        <v>532</v>
      </c>
      <c r="I333" s="258" t="s">
        <v>69</v>
      </c>
      <c r="M333" s="258" t="s">
        <v>504</v>
      </c>
    </row>
    <row r="334" spans="1:26" x14ac:dyDescent="0.2">
      <c r="A334" s="258">
        <v>202150</v>
      </c>
      <c r="B334" s="258" t="s">
        <v>894</v>
      </c>
      <c r="C334" s="258" t="s">
        <v>222</v>
      </c>
      <c r="D334" s="258" t="s">
        <v>379</v>
      </c>
      <c r="E334" s="258" t="s">
        <v>531</v>
      </c>
      <c r="F334" s="260">
        <v>28805</v>
      </c>
      <c r="G334" s="258" t="s">
        <v>504</v>
      </c>
      <c r="H334" s="258" t="s">
        <v>532</v>
      </c>
      <c r="I334" s="258" t="s">
        <v>69</v>
      </c>
      <c r="M334" s="258" t="s">
        <v>526</v>
      </c>
    </row>
    <row r="335" spans="1:26" x14ac:dyDescent="0.2">
      <c r="A335" s="258">
        <v>202668</v>
      </c>
      <c r="B335" s="258" t="s">
        <v>780</v>
      </c>
      <c r="C335" s="258" t="s">
        <v>74</v>
      </c>
      <c r="D335" s="258" t="s">
        <v>305</v>
      </c>
      <c r="E335" s="258" t="s">
        <v>530</v>
      </c>
      <c r="F335" s="260">
        <v>27470</v>
      </c>
      <c r="G335" s="258" t="s">
        <v>1648</v>
      </c>
      <c r="H335" s="258" t="s">
        <v>532</v>
      </c>
      <c r="I335" s="258" t="s">
        <v>69</v>
      </c>
      <c r="M335" s="258" t="s">
        <v>515</v>
      </c>
    </row>
    <row r="336" spans="1:26" x14ac:dyDescent="0.2">
      <c r="A336" s="258">
        <v>204179</v>
      </c>
      <c r="B336" s="258" t="s">
        <v>733</v>
      </c>
      <c r="C336" s="258" t="s">
        <v>143</v>
      </c>
      <c r="D336" s="258" t="s">
        <v>342</v>
      </c>
      <c r="E336" s="258" t="s">
        <v>531</v>
      </c>
      <c r="F336" s="260">
        <v>31048</v>
      </c>
      <c r="G336" s="258" t="s">
        <v>504</v>
      </c>
      <c r="H336" s="258" t="s">
        <v>532</v>
      </c>
      <c r="I336" s="258" t="s">
        <v>69</v>
      </c>
      <c r="M336" s="258" t="s">
        <v>506</v>
      </c>
    </row>
    <row r="337" spans="1:21" x14ac:dyDescent="0.2">
      <c r="A337" s="258">
        <v>204221</v>
      </c>
      <c r="B337" s="258" t="s">
        <v>809</v>
      </c>
      <c r="C337" s="258" t="s">
        <v>192</v>
      </c>
      <c r="D337" s="258" t="s">
        <v>810</v>
      </c>
      <c r="E337" s="258" t="s">
        <v>531</v>
      </c>
      <c r="F337" s="260">
        <v>31656</v>
      </c>
      <c r="G337" s="258" t="s">
        <v>958</v>
      </c>
      <c r="H337" s="258" t="s">
        <v>532</v>
      </c>
      <c r="I337" s="258" t="s">
        <v>69</v>
      </c>
      <c r="M337" s="258" t="s">
        <v>516</v>
      </c>
    </row>
    <row r="338" spans="1:21" x14ac:dyDescent="0.2">
      <c r="A338" s="258">
        <v>204227</v>
      </c>
      <c r="B338" s="258" t="s">
        <v>657</v>
      </c>
      <c r="C338" s="258" t="s">
        <v>176</v>
      </c>
      <c r="D338" s="258" t="s">
        <v>347</v>
      </c>
      <c r="E338" s="258" t="s">
        <v>531</v>
      </c>
      <c r="F338" s="260">
        <v>30229</v>
      </c>
      <c r="G338" s="258" t="s">
        <v>504</v>
      </c>
      <c r="H338" s="258" t="s">
        <v>532</v>
      </c>
      <c r="I338" s="258" t="s">
        <v>69</v>
      </c>
      <c r="M338" s="258" t="s">
        <v>504</v>
      </c>
    </row>
    <row r="339" spans="1:21" x14ac:dyDescent="0.2">
      <c r="A339" s="258">
        <v>204749</v>
      </c>
      <c r="B339" s="258" t="s">
        <v>1019</v>
      </c>
      <c r="C339" s="258" t="s">
        <v>1020</v>
      </c>
      <c r="D339" s="258" t="s">
        <v>1021</v>
      </c>
      <c r="E339" s="258" t="s">
        <v>530</v>
      </c>
      <c r="F339" s="260">
        <v>31263</v>
      </c>
      <c r="G339" s="258" t="s">
        <v>504</v>
      </c>
      <c r="H339" s="258" t="s">
        <v>532</v>
      </c>
      <c r="I339" s="258" t="s">
        <v>69</v>
      </c>
      <c r="M339" s="258" t="s">
        <v>504</v>
      </c>
    </row>
    <row r="340" spans="1:21" x14ac:dyDescent="0.2">
      <c r="A340" s="258">
        <v>205074</v>
      </c>
      <c r="B340" s="258" t="s">
        <v>883</v>
      </c>
      <c r="C340" s="258" t="s">
        <v>82</v>
      </c>
      <c r="D340" s="258" t="s">
        <v>423</v>
      </c>
      <c r="E340" s="258" t="s">
        <v>530</v>
      </c>
      <c r="F340" s="260">
        <v>30590</v>
      </c>
      <c r="G340" s="258" t="s">
        <v>1681</v>
      </c>
      <c r="H340" s="258" t="s">
        <v>532</v>
      </c>
      <c r="I340" s="258" t="s">
        <v>69</v>
      </c>
      <c r="M340" s="258" t="s">
        <v>526</v>
      </c>
      <c r="S340" s="258">
        <v>325</v>
      </c>
      <c r="T340" s="258">
        <v>44243</v>
      </c>
      <c r="U340" s="258">
        <v>15000</v>
      </c>
    </row>
    <row r="341" spans="1:21" x14ac:dyDescent="0.2">
      <c r="A341" s="258">
        <v>205537</v>
      </c>
      <c r="B341" s="258" t="s">
        <v>720</v>
      </c>
      <c r="C341" s="258" t="s">
        <v>217</v>
      </c>
      <c r="D341" s="258" t="s">
        <v>450</v>
      </c>
      <c r="E341" s="258" t="s">
        <v>530</v>
      </c>
      <c r="F341" s="260">
        <v>30682</v>
      </c>
      <c r="G341" s="258" t="s">
        <v>1686</v>
      </c>
      <c r="H341" s="258" t="s">
        <v>532</v>
      </c>
      <c r="I341" s="258" t="s">
        <v>69</v>
      </c>
      <c r="M341" s="258" t="s">
        <v>506</v>
      </c>
    </row>
    <row r="342" spans="1:21" x14ac:dyDescent="0.2">
      <c r="A342" s="258">
        <v>206371</v>
      </c>
      <c r="B342" s="258" t="s">
        <v>716</v>
      </c>
      <c r="C342" s="258" t="s">
        <v>133</v>
      </c>
      <c r="D342" s="258" t="s">
        <v>314</v>
      </c>
      <c r="E342" s="258" t="s">
        <v>530</v>
      </c>
      <c r="F342" s="260">
        <v>30452</v>
      </c>
      <c r="G342" s="258" t="s">
        <v>1652</v>
      </c>
      <c r="H342" s="258" t="s">
        <v>532</v>
      </c>
      <c r="I342" s="258" t="s">
        <v>69</v>
      </c>
      <c r="M342" s="258" t="s">
        <v>506</v>
      </c>
    </row>
    <row r="343" spans="1:21" x14ac:dyDescent="0.2">
      <c r="A343" s="258">
        <v>208845</v>
      </c>
      <c r="B343" s="258" t="s">
        <v>934</v>
      </c>
      <c r="C343" s="258" t="s">
        <v>97</v>
      </c>
      <c r="D343" s="258" t="s">
        <v>935</v>
      </c>
      <c r="E343" s="258" t="s">
        <v>531</v>
      </c>
      <c r="F343" s="260">
        <v>32729</v>
      </c>
      <c r="G343" s="258" t="s">
        <v>504</v>
      </c>
      <c r="H343" s="258" t="s">
        <v>962</v>
      </c>
      <c r="I343" s="258" t="s">
        <v>69</v>
      </c>
    </row>
    <row r="344" spans="1:21" x14ac:dyDescent="0.2">
      <c r="A344" s="258">
        <v>208870</v>
      </c>
      <c r="B344" s="258" t="s">
        <v>857</v>
      </c>
      <c r="C344" s="258" t="s">
        <v>162</v>
      </c>
      <c r="D344" s="258" t="s">
        <v>315</v>
      </c>
      <c r="E344" s="258" t="s">
        <v>531</v>
      </c>
      <c r="F344" s="260">
        <v>33172</v>
      </c>
      <c r="G344" s="258" t="s">
        <v>1694</v>
      </c>
      <c r="H344" s="258" t="s">
        <v>532</v>
      </c>
      <c r="I344" s="258" t="s">
        <v>69</v>
      </c>
      <c r="M344" s="258" t="s">
        <v>528</v>
      </c>
    </row>
    <row r="345" spans="1:21" x14ac:dyDescent="0.2">
      <c r="A345" s="258">
        <v>209173</v>
      </c>
      <c r="B345" s="258" t="s">
        <v>916</v>
      </c>
      <c r="C345" s="258" t="s">
        <v>111</v>
      </c>
      <c r="D345" s="258" t="s">
        <v>917</v>
      </c>
      <c r="E345" s="258" t="s">
        <v>530</v>
      </c>
      <c r="F345" s="260">
        <v>30063</v>
      </c>
      <c r="G345" s="258" t="s">
        <v>504</v>
      </c>
      <c r="H345" s="258" t="s">
        <v>532</v>
      </c>
      <c r="I345" s="258" t="s">
        <v>69</v>
      </c>
      <c r="M345" s="258" t="s">
        <v>524</v>
      </c>
    </row>
    <row r="346" spans="1:21" x14ac:dyDescent="0.2">
      <c r="A346" s="258">
        <v>209187</v>
      </c>
      <c r="B346" s="258" t="s">
        <v>631</v>
      </c>
      <c r="C346" s="258" t="s">
        <v>78</v>
      </c>
      <c r="D346" s="258" t="s">
        <v>228</v>
      </c>
      <c r="E346" s="258" t="s">
        <v>530</v>
      </c>
      <c r="F346" s="260">
        <v>30055</v>
      </c>
      <c r="G346" s="258" t="s">
        <v>504</v>
      </c>
      <c r="H346" s="258" t="s">
        <v>532</v>
      </c>
      <c r="I346" s="258" t="s">
        <v>69</v>
      </c>
      <c r="M346" s="258" t="s">
        <v>504</v>
      </c>
    </row>
    <row r="347" spans="1:21" x14ac:dyDescent="0.2">
      <c r="A347" s="258">
        <v>209410</v>
      </c>
      <c r="B347" s="258" t="s">
        <v>1563</v>
      </c>
      <c r="C347" s="258" t="s">
        <v>78</v>
      </c>
      <c r="D347" s="258" t="s">
        <v>1564</v>
      </c>
      <c r="E347" s="258" t="s">
        <v>530</v>
      </c>
      <c r="F347" s="260">
        <v>31413</v>
      </c>
      <c r="G347" s="258" t="s">
        <v>1722</v>
      </c>
      <c r="H347" s="258" t="s">
        <v>532</v>
      </c>
      <c r="I347" s="258" t="s">
        <v>69</v>
      </c>
      <c r="M347" s="258" t="s">
        <v>518</v>
      </c>
    </row>
    <row r="348" spans="1:21" x14ac:dyDescent="0.2">
      <c r="A348" s="258">
        <v>209421</v>
      </c>
      <c r="B348" s="258" t="s">
        <v>660</v>
      </c>
      <c r="C348" s="258" t="s">
        <v>443</v>
      </c>
      <c r="D348" s="258" t="s">
        <v>346</v>
      </c>
      <c r="E348" s="258" t="s">
        <v>531</v>
      </c>
      <c r="F348" s="260">
        <v>29666</v>
      </c>
      <c r="G348" s="258" t="s">
        <v>504</v>
      </c>
      <c r="H348" s="258" t="s">
        <v>532</v>
      </c>
      <c r="I348" s="258" t="s">
        <v>69</v>
      </c>
      <c r="M348" s="258" t="s">
        <v>504</v>
      </c>
    </row>
    <row r="349" spans="1:21" x14ac:dyDescent="0.2">
      <c r="A349" s="258">
        <v>209517</v>
      </c>
      <c r="B349" s="258" t="s">
        <v>830</v>
      </c>
      <c r="C349" s="258" t="s">
        <v>78</v>
      </c>
      <c r="D349" s="258" t="s">
        <v>417</v>
      </c>
      <c r="E349" s="258" t="s">
        <v>531</v>
      </c>
      <c r="F349" s="260">
        <v>24529</v>
      </c>
      <c r="G349" s="258" t="s">
        <v>504</v>
      </c>
      <c r="H349" s="258" t="s">
        <v>532</v>
      </c>
      <c r="I349" s="258" t="s">
        <v>69</v>
      </c>
      <c r="M349" s="258" t="s">
        <v>516</v>
      </c>
    </row>
    <row r="350" spans="1:21" x14ac:dyDescent="0.2">
      <c r="A350" s="258">
        <v>209596</v>
      </c>
      <c r="B350" s="258" t="s">
        <v>762</v>
      </c>
      <c r="C350" s="258" t="s">
        <v>86</v>
      </c>
      <c r="D350" s="258" t="s">
        <v>303</v>
      </c>
      <c r="E350" s="258" t="s">
        <v>530</v>
      </c>
      <c r="F350" s="260">
        <v>25938</v>
      </c>
      <c r="G350" s="258" t="s">
        <v>515</v>
      </c>
      <c r="H350" s="258" t="s">
        <v>532</v>
      </c>
      <c r="I350" s="258" t="s">
        <v>69</v>
      </c>
      <c r="M350" s="258" t="s">
        <v>515</v>
      </c>
    </row>
    <row r="351" spans="1:21" x14ac:dyDescent="0.2">
      <c r="A351" s="258">
        <v>209779</v>
      </c>
      <c r="B351" s="258" t="s">
        <v>787</v>
      </c>
      <c r="C351" s="258" t="s">
        <v>145</v>
      </c>
      <c r="D351" s="258" t="s">
        <v>788</v>
      </c>
      <c r="E351" s="258" t="s">
        <v>531</v>
      </c>
      <c r="F351" s="260">
        <v>34335</v>
      </c>
      <c r="G351" s="258" t="s">
        <v>1650</v>
      </c>
      <c r="H351" s="258" t="s">
        <v>532</v>
      </c>
      <c r="I351" s="258" t="s">
        <v>69</v>
      </c>
      <c r="M351" s="258" t="s">
        <v>515</v>
      </c>
    </row>
    <row r="352" spans="1:21" x14ac:dyDescent="0.2">
      <c r="A352" s="258">
        <v>209883</v>
      </c>
      <c r="B352" s="258" t="s">
        <v>954</v>
      </c>
      <c r="C352" s="258" t="s">
        <v>78</v>
      </c>
      <c r="D352" s="258" t="s">
        <v>357</v>
      </c>
      <c r="E352" s="258" t="s">
        <v>531</v>
      </c>
      <c r="F352" s="260">
        <v>34700</v>
      </c>
      <c r="G352" s="258" t="s">
        <v>424</v>
      </c>
      <c r="H352" s="258" t="s">
        <v>964</v>
      </c>
      <c r="I352" s="258" t="s">
        <v>69</v>
      </c>
      <c r="S352" s="258">
        <v>225</v>
      </c>
      <c r="T352" s="258">
        <v>44231</v>
      </c>
      <c r="U352" s="258">
        <v>10000</v>
      </c>
    </row>
    <row r="353" spans="1:26" x14ac:dyDescent="0.2">
      <c r="A353" s="258">
        <v>210063</v>
      </c>
      <c r="B353" s="258" t="s">
        <v>726</v>
      </c>
      <c r="C353" s="258" t="s">
        <v>74</v>
      </c>
      <c r="D353" s="258" t="s">
        <v>350</v>
      </c>
      <c r="E353" s="258" t="s">
        <v>531</v>
      </c>
      <c r="F353" s="260">
        <v>34912</v>
      </c>
      <c r="G353" s="258" t="s">
        <v>1727</v>
      </c>
      <c r="H353" s="258" t="s">
        <v>532</v>
      </c>
      <c r="I353" s="258" t="s">
        <v>69</v>
      </c>
      <c r="M353" s="258" t="s">
        <v>506</v>
      </c>
    </row>
    <row r="354" spans="1:26" x14ac:dyDescent="0.2">
      <c r="A354" s="258">
        <v>210156</v>
      </c>
      <c r="B354" s="258" t="s">
        <v>1397</v>
      </c>
      <c r="C354" s="258" t="s">
        <v>999</v>
      </c>
      <c r="D354" s="258" t="s">
        <v>1062</v>
      </c>
      <c r="E354" s="258" t="s">
        <v>530</v>
      </c>
      <c r="F354" s="260">
        <v>34038</v>
      </c>
      <c r="G354" s="258" t="s">
        <v>504</v>
      </c>
      <c r="H354" s="258" t="s">
        <v>532</v>
      </c>
      <c r="I354" s="258" t="s">
        <v>69</v>
      </c>
      <c r="M354" s="258" t="s">
        <v>504</v>
      </c>
    </row>
    <row r="355" spans="1:26" x14ac:dyDescent="0.2">
      <c r="A355" s="258">
        <v>210233</v>
      </c>
      <c r="B355" s="258" t="s">
        <v>630</v>
      </c>
      <c r="C355" s="258" t="s">
        <v>82</v>
      </c>
      <c r="D355" s="258" t="s">
        <v>432</v>
      </c>
      <c r="E355" s="258" t="s">
        <v>531</v>
      </c>
      <c r="F355" s="260">
        <v>29761</v>
      </c>
      <c r="G355" s="258" t="s">
        <v>1731</v>
      </c>
      <c r="H355" s="258" t="s">
        <v>532</v>
      </c>
      <c r="I355" s="258" t="s">
        <v>69</v>
      </c>
      <c r="M355" s="258" t="s">
        <v>504</v>
      </c>
    </row>
    <row r="356" spans="1:26" x14ac:dyDescent="0.2">
      <c r="A356" s="258">
        <v>211060</v>
      </c>
      <c r="B356" s="258" t="s">
        <v>1086</v>
      </c>
      <c r="C356" s="258" t="s">
        <v>153</v>
      </c>
      <c r="D356" s="258" t="s">
        <v>1087</v>
      </c>
      <c r="E356" s="258" t="s">
        <v>530</v>
      </c>
      <c r="F356" s="260">
        <v>34519</v>
      </c>
      <c r="G356" s="258" t="s">
        <v>504</v>
      </c>
      <c r="H356" s="258" t="s">
        <v>532</v>
      </c>
      <c r="I356" s="258" t="s">
        <v>69</v>
      </c>
      <c r="M356" s="258" t="s">
        <v>523</v>
      </c>
      <c r="S356" s="258">
        <v>313</v>
      </c>
      <c r="T356" s="258">
        <v>44241</v>
      </c>
      <c r="U356" s="258">
        <v>10000</v>
      </c>
    </row>
    <row r="357" spans="1:26" x14ac:dyDescent="0.2">
      <c r="A357" s="258">
        <v>211550</v>
      </c>
      <c r="B357" s="258" t="s">
        <v>602</v>
      </c>
      <c r="C357" s="258" t="s">
        <v>603</v>
      </c>
      <c r="D357" s="258" t="s">
        <v>331</v>
      </c>
      <c r="E357" s="258" t="s">
        <v>531</v>
      </c>
      <c r="F357" s="260">
        <v>35297</v>
      </c>
      <c r="G357" s="258" t="s">
        <v>504</v>
      </c>
      <c r="H357" s="258" t="s">
        <v>532</v>
      </c>
      <c r="I357" s="258" t="s">
        <v>69</v>
      </c>
      <c r="M357" s="258" t="s">
        <v>504</v>
      </c>
    </row>
    <row r="358" spans="1:26" x14ac:dyDescent="0.2">
      <c r="A358" s="258">
        <v>210479</v>
      </c>
      <c r="B358" s="258" t="s">
        <v>871</v>
      </c>
      <c r="C358" s="258" t="s">
        <v>82</v>
      </c>
      <c r="D358" s="258" t="s">
        <v>293</v>
      </c>
      <c r="E358" s="258" t="s">
        <v>531</v>
      </c>
      <c r="F358" s="260">
        <v>32538</v>
      </c>
      <c r="G358" s="258" t="s">
        <v>1737</v>
      </c>
      <c r="H358" s="258" t="s">
        <v>532</v>
      </c>
      <c r="I358" s="258" t="s">
        <v>69</v>
      </c>
      <c r="M358" s="258" t="s">
        <v>518</v>
      </c>
      <c r="Z358" s="258">
        <v>6000</v>
      </c>
    </row>
    <row r="359" spans="1:26" x14ac:dyDescent="0.2">
      <c r="A359" s="258">
        <v>211728</v>
      </c>
      <c r="B359" s="258" t="s">
        <v>1557</v>
      </c>
      <c r="C359" s="258" t="s">
        <v>990</v>
      </c>
      <c r="D359" s="258" t="s">
        <v>300</v>
      </c>
      <c r="E359" s="258" t="s">
        <v>531</v>
      </c>
      <c r="F359" s="260">
        <v>33239</v>
      </c>
      <c r="G359" s="258" t="s">
        <v>518</v>
      </c>
      <c r="H359" s="258" t="s">
        <v>532</v>
      </c>
      <c r="I359" s="258" t="s">
        <v>69</v>
      </c>
      <c r="M359" s="258" t="s">
        <v>518</v>
      </c>
      <c r="Z359" s="258">
        <v>15000</v>
      </c>
    </row>
    <row r="360" spans="1:26" x14ac:dyDescent="0.2">
      <c r="A360" s="258">
        <v>200723</v>
      </c>
      <c r="B360" s="258" t="s">
        <v>659</v>
      </c>
      <c r="C360" s="258" t="s">
        <v>214</v>
      </c>
      <c r="D360" s="258" t="s">
        <v>337</v>
      </c>
      <c r="E360" s="258" t="s">
        <v>530</v>
      </c>
      <c r="F360" s="260"/>
      <c r="H360" s="258" t="s">
        <v>532</v>
      </c>
      <c r="I360" s="258" t="s">
        <v>69</v>
      </c>
      <c r="M360" s="258" t="s">
        <v>504</v>
      </c>
      <c r="Z360" s="258">
        <v>30000</v>
      </c>
    </row>
    <row r="361" spans="1:26" x14ac:dyDescent="0.2">
      <c r="A361" s="258">
        <v>201001</v>
      </c>
      <c r="B361" s="258" t="s">
        <v>1818</v>
      </c>
      <c r="C361" s="258" t="s">
        <v>136</v>
      </c>
      <c r="D361" s="258" t="s">
        <v>300</v>
      </c>
      <c r="E361" s="258" t="s">
        <v>531</v>
      </c>
      <c r="F361" s="260"/>
      <c r="H361" s="258" t="s">
        <v>532</v>
      </c>
      <c r="I361" s="258" t="s">
        <v>69</v>
      </c>
      <c r="M361" s="258" t="s">
        <v>504</v>
      </c>
      <c r="Z361" s="258">
        <v>30000</v>
      </c>
    </row>
    <row r="362" spans="1:26" x14ac:dyDescent="0.2">
      <c r="A362" s="258">
        <v>202266</v>
      </c>
      <c r="B362" s="258" t="s">
        <v>655</v>
      </c>
      <c r="C362" s="258" t="s">
        <v>206</v>
      </c>
      <c r="D362" s="258" t="s">
        <v>317</v>
      </c>
      <c r="E362" s="258" t="s">
        <v>531</v>
      </c>
      <c r="F362" s="260"/>
      <c r="H362" s="258" t="s">
        <v>532</v>
      </c>
      <c r="I362" s="258" t="s">
        <v>69</v>
      </c>
      <c r="M362" s="258" t="s">
        <v>504</v>
      </c>
      <c r="Z362" s="258">
        <v>30000</v>
      </c>
    </row>
    <row r="363" spans="1:26" x14ac:dyDescent="0.2">
      <c r="A363" s="258">
        <v>202298</v>
      </c>
      <c r="B363" s="258" t="s">
        <v>1003</v>
      </c>
      <c r="C363" s="258" t="s">
        <v>991</v>
      </c>
      <c r="D363" s="258" t="s">
        <v>304</v>
      </c>
      <c r="E363" s="258" t="s">
        <v>530</v>
      </c>
      <c r="F363" s="260">
        <v>30060</v>
      </c>
      <c r="G363" s="258" t="s">
        <v>504</v>
      </c>
      <c r="H363" s="258" t="s">
        <v>532</v>
      </c>
      <c r="I363" s="258" t="s">
        <v>69</v>
      </c>
      <c r="M363" s="258" t="s">
        <v>504</v>
      </c>
      <c r="Z363" s="258">
        <v>30000</v>
      </c>
    </row>
    <row r="364" spans="1:26" x14ac:dyDescent="0.2">
      <c r="A364" s="258">
        <v>203792</v>
      </c>
      <c r="B364" s="258" t="s">
        <v>891</v>
      </c>
      <c r="C364" s="258" t="s">
        <v>201</v>
      </c>
      <c r="D364" s="258" t="s">
        <v>353</v>
      </c>
      <c r="E364" s="258" t="s">
        <v>530</v>
      </c>
      <c r="F364" s="260">
        <v>31778</v>
      </c>
      <c r="G364" s="258" t="s">
        <v>1668</v>
      </c>
      <c r="H364" s="258" t="s">
        <v>532</v>
      </c>
      <c r="I364" s="258" t="s">
        <v>69</v>
      </c>
      <c r="M364" s="258" t="s">
        <v>526</v>
      </c>
      <c r="Z364" s="258">
        <v>30000</v>
      </c>
    </row>
    <row r="365" spans="1:26" x14ac:dyDescent="0.2">
      <c r="A365" s="258">
        <v>203954</v>
      </c>
      <c r="B365" s="258" t="s">
        <v>1014</v>
      </c>
      <c r="C365" s="258" t="s">
        <v>1015</v>
      </c>
      <c r="D365" s="258" t="s">
        <v>1016</v>
      </c>
      <c r="E365" s="258" t="s">
        <v>530</v>
      </c>
      <c r="F365" s="260"/>
      <c r="G365" s="258">
        <v>0</v>
      </c>
      <c r="H365" s="258" t="s">
        <v>532</v>
      </c>
      <c r="I365" s="258" t="s">
        <v>69</v>
      </c>
      <c r="M365" s="258" t="s">
        <v>516</v>
      </c>
      <c r="Z365" s="258">
        <v>30000</v>
      </c>
    </row>
    <row r="366" spans="1:26" x14ac:dyDescent="0.2">
      <c r="A366" s="258">
        <v>204503</v>
      </c>
      <c r="B366" s="258" t="s">
        <v>1608</v>
      </c>
      <c r="C366" s="258" t="s">
        <v>707</v>
      </c>
      <c r="D366" s="258" t="s">
        <v>1609</v>
      </c>
      <c r="E366" s="258" t="s">
        <v>531</v>
      </c>
      <c r="F366" s="260">
        <v>31168</v>
      </c>
      <c r="G366" s="258" t="s">
        <v>504</v>
      </c>
      <c r="H366" s="258" t="s">
        <v>532</v>
      </c>
      <c r="I366" s="258" t="s">
        <v>69</v>
      </c>
      <c r="M366" s="258" t="s">
        <v>504</v>
      </c>
      <c r="Z366" s="258">
        <v>30000</v>
      </c>
    </row>
    <row r="367" spans="1:26" x14ac:dyDescent="0.2">
      <c r="A367" s="258">
        <v>204999</v>
      </c>
      <c r="B367" s="258" t="s">
        <v>1093</v>
      </c>
      <c r="C367" s="258" t="s">
        <v>1001</v>
      </c>
      <c r="D367" s="258" t="s">
        <v>1066</v>
      </c>
      <c r="E367" s="258" t="s">
        <v>530</v>
      </c>
      <c r="F367" s="260"/>
      <c r="H367" s="258" t="s">
        <v>532</v>
      </c>
      <c r="I367" s="258" t="s">
        <v>69</v>
      </c>
      <c r="M367" s="258" t="s">
        <v>523</v>
      </c>
      <c r="Z367" s="258">
        <v>30000</v>
      </c>
    </row>
    <row r="368" spans="1:26" x14ac:dyDescent="0.2">
      <c r="A368" s="258">
        <v>207804</v>
      </c>
      <c r="B368" s="258" t="s">
        <v>895</v>
      </c>
      <c r="C368" s="258" t="s">
        <v>896</v>
      </c>
      <c r="D368" s="258" t="s">
        <v>305</v>
      </c>
      <c r="E368" s="258" t="s">
        <v>531</v>
      </c>
      <c r="F368" s="260">
        <v>28885</v>
      </c>
      <c r="G368" s="258" t="s">
        <v>504</v>
      </c>
      <c r="H368" s="258" t="s">
        <v>532</v>
      </c>
      <c r="I368" s="258" t="s">
        <v>69</v>
      </c>
      <c r="M368" s="258" t="s">
        <v>526</v>
      </c>
      <c r="Z368" s="258">
        <v>30000</v>
      </c>
    </row>
    <row r="369" spans="1:26" x14ac:dyDescent="0.2">
      <c r="A369" s="258">
        <v>207833</v>
      </c>
      <c r="B369" s="258" t="s">
        <v>1042</v>
      </c>
      <c r="C369" s="258" t="s">
        <v>175</v>
      </c>
      <c r="D369" s="258" t="s">
        <v>1000</v>
      </c>
      <c r="E369" s="258" t="s">
        <v>531</v>
      </c>
      <c r="F369" s="260">
        <v>30532</v>
      </c>
      <c r="G369" s="258" t="s">
        <v>514</v>
      </c>
      <c r="H369" s="258" t="s">
        <v>532</v>
      </c>
      <c r="I369" s="258" t="s">
        <v>69</v>
      </c>
      <c r="M369" s="258" t="s">
        <v>514</v>
      </c>
      <c r="Z369" s="258">
        <v>30000</v>
      </c>
    </row>
    <row r="370" spans="1:26" x14ac:dyDescent="0.2">
      <c r="A370" s="258">
        <v>208258</v>
      </c>
      <c r="B370" s="258" t="s">
        <v>1044</v>
      </c>
      <c r="C370" s="258" t="s">
        <v>82</v>
      </c>
      <c r="D370" s="258" t="s">
        <v>1603</v>
      </c>
      <c r="E370" s="258" t="s">
        <v>530</v>
      </c>
      <c r="F370" s="260">
        <v>31217</v>
      </c>
      <c r="G370" s="258" t="s">
        <v>1709</v>
      </c>
      <c r="H370" s="258" t="s">
        <v>532</v>
      </c>
      <c r="I370" s="258" t="s">
        <v>69</v>
      </c>
      <c r="M370" s="258" t="s">
        <v>518</v>
      </c>
      <c r="S370" s="258">
        <v>293</v>
      </c>
      <c r="T370" s="258">
        <v>44238</v>
      </c>
      <c r="U370" s="258">
        <v>15000</v>
      </c>
      <c r="Z370" s="258">
        <v>30000</v>
      </c>
    </row>
    <row r="371" spans="1:26" x14ac:dyDescent="0.2">
      <c r="A371" s="258">
        <v>209046</v>
      </c>
      <c r="B371" s="258" t="s">
        <v>893</v>
      </c>
      <c r="C371" s="258" t="s">
        <v>74</v>
      </c>
      <c r="D371" s="258" t="s">
        <v>300</v>
      </c>
      <c r="E371" s="258" t="s">
        <v>530</v>
      </c>
      <c r="F371" s="260">
        <v>32874</v>
      </c>
      <c r="G371" s="258" t="s">
        <v>1715</v>
      </c>
      <c r="H371" s="258" t="s">
        <v>532</v>
      </c>
      <c r="I371" s="258" t="s">
        <v>69</v>
      </c>
      <c r="M371" s="258" t="s">
        <v>526</v>
      </c>
      <c r="Z371" s="258">
        <v>30000</v>
      </c>
    </row>
    <row r="372" spans="1:26" x14ac:dyDescent="0.2">
      <c r="A372" s="258">
        <v>209158</v>
      </c>
      <c r="B372" s="258" t="s">
        <v>748</v>
      </c>
      <c r="C372" s="258" t="s">
        <v>82</v>
      </c>
      <c r="D372" s="258" t="s">
        <v>327</v>
      </c>
      <c r="E372" s="258" t="s">
        <v>530</v>
      </c>
      <c r="F372" s="260">
        <v>32974</v>
      </c>
      <c r="G372" s="258" t="s">
        <v>514</v>
      </c>
      <c r="H372" s="258" t="s">
        <v>532</v>
      </c>
      <c r="I372" s="258" t="s">
        <v>69</v>
      </c>
      <c r="M372" s="258" t="s">
        <v>514</v>
      </c>
      <c r="S372" s="258">
        <v>257</v>
      </c>
      <c r="T372" s="258">
        <v>44236</v>
      </c>
      <c r="U372" s="258">
        <v>15000</v>
      </c>
      <c r="Z372" s="258">
        <v>30000</v>
      </c>
    </row>
    <row r="373" spans="1:26" x14ac:dyDescent="0.2">
      <c r="A373" s="258">
        <v>200755</v>
      </c>
      <c r="B373" s="258" t="s">
        <v>1613</v>
      </c>
      <c r="C373" s="258" t="s">
        <v>1614</v>
      </c>
      <c r="D373" s="258" t="s">
        <v>288</v>
      </c>
      <c r="E373" s="258" t="s">
        <v>530</v>
      </c>
      <c r="F373" s="260">
        <v>30895</v>
      </c>
      <c r="G373" s="258" t="s">
        <v>958</v>
      </c>
      <c r="H373" s="258" t="s">
        <v>532</v>
      </c>
      <c r="I373" s="258" t="s">
        <v>69</v>
      </c>
      <c r="M373" s="258" t="s">
        <v>515</v>
      </c>
    </row>
    <row r="374" spans="1:26" x14ac:dyDescent="0.2">
      <c r="A374" s="258">
        <v>206537</v>
      </c>
      <c r="B374" s="258" t="s">
        <v>825</v>
      </c>
      <c r="C374" s="258" t="s">
        <v>194</v>
      </c>
      <c r="D374" s="258" t="s">
        <v>300</v>
      </c>
      <c r="E374" s="258" t="s">
        <v>531</v>
      </c>
      <c r="F374" s="260">
        <v>31449</v>
      </c>
      <c r="G374" s="258" t="s">
        <v>1673</v>
      </c>
      <c r="H374" s="258" t="s">
        <v>532</v>
      </c>
      <c r="I374" s="258" t="s">
        <v>69</v>
      </c>
      <c r="M374" s="258" t="s">
        <v>516</v>
      </c>
    </row>
    <row r="375" spans="1:26" x14ac:dyDescent="0.2">
      <c r="A375" s="258">
        <v>208630</v>
      </c>
      <c r="B375" s="258" t="s">
        <v>1615</v>
      </c>
      <c r="C375" s="258" t="s">
        <v>983</v>
      </c>
      <c r="D375" s="258" t="s">
        <v>1616</v>
      </c>
      <c r="E375" s="258" t="s">
        <v>531</v>
      </c>
      <c r="F375" s="260">
        <v>26730</v>
      </c>
      <c r="G375" s="258" t="s">
        <v>1641</v>
      </c>
      <c r="H375" s="258" t="s">
        <v>532</v>
      </c>
      <c r="I375" s="258" t="s">
        <v>69</v>
      </c>
      <c r="M375" s="258" t="s">
        <v>516</v>
      </c>
    </row>
    <row r="376" spans="1:26" x14ac:dyDescent="0.2">
      <c r="A376" s="258">
        <v>210737</v>
      </c>
      <c r="B376" s="258" t="s">
        <v>745</v>
      </c>
      <c r="C376" s="258" t="s">
        <v>121</v>
      </c>
      <c r="D376" s="258" t="s">
        <v>746</v>
      </c>
      <c r="E376" s="258" t="s">
        <v>531</v>
      </c>
      <c r="F376" s="260">
        <v>32043</v>
      </c>
      <c r="G376" s="258" t="s">
        <v>504</v>
      </c>
      <c r="H376" s="258" t="s">
        <v>532</v>
      </c>
      <c r="I376" s="258" t="s">
        <v>69</v>
      </c>
      <c r="M376" s="258" t="s">
        <v>514</v>
      </c>
    </row>
    <row r="377" spans="1:26" x14ac:dyDescent="0.2">
      <c r="A377" s="258">
        <v>211307</v>
      </c>
      <c r="B377" s="258" t="s">
        <v>913</v>
      </c>
      <c r="C377" s="258" t="s">
        <v>122</v>
      </c>
      <c r="D377" s="258" t="s">
        <v>306</v>
      </c>
      <c r="E377" s="258" t="s">
        <v>531</v>
      </c>
      <c r="F377" s="260">
        <v>33935</v>
      </c>
      <c r="G377" s="258" t="s">
        <v>504</v>
      </c>
      <c r="H377" s="258" t="s">
        <v>532</v>
      </c>
      <c r="I377" s="258" t="s">
        <v>69</v>
      </c>
      <c r="M377" s="258" t="s">
        <v>523</v>
      </c>
    </row>
    <row r="378" spans="1:26" x14ac:dyDescent="0.2">
      <c r="A378" s="258">
        <v>208880</v>
      </c>
      <c r="B378" s="258" t="s">
        <v>786</v>
      </c>
      <c r="C378" s="258" t="s">
        <v>153</v>
      </c>
      <c r="D378" s="258" t="s">
        <v>298</v>
      </c>
      <c r="E378" s="258" t="s">
        <v>531</v>
      </c>
      <c r="F378" s="260">
        <v>32274</v>
      </c>
      <c r="G378" s="258" t="s">
        <v>1713</v>
      </c>
      <c r="H378" s="258" t="s">
        <v>532</v>
      </c>
      <c r="I378" s="258" t="s">
        <v>69</v>
      </c>
      <c r="M378" s="258" t="s">
        <v>515</v>
      </c>
      <c r="Z378" s="258">
        <v>15000</v>
      </c>
    </row>
    <row r="379" spans="1:26" x14ac:dyDescent="0.2">
      <c r="A379" s="258">
        <v>207400</v>
      </c>
      <c r="B379" s="258" t="s">
        <v>637</v>
      </c>
      <c r="C379" s="258" t="s">
        <v>102</v>
      </c>
      <c r="D379" s="258" t="s">
        <v>396</v>
      </c>
      <c r="E379" s="258" t="s">
        <v>530</v>
      </c>
      <c r="F379" s="260">
        <v>31413</v>
      </c>
      <c r="G379" s="258" t="s">
        <v>504</v>
      </c>
      <c r="H379" s="258" t="s">
        <v>532</v>
      </c>
      <c r="I379" s="258" t="s">
        <v>69</v>
      </c>
      <c r="M379" s="258" t="s">
        <v>504</v>
      </c>
      <c r="Z379" s="258">
        <v>45000</v>
      </c>
    </row>
    <row r="380" spans="1:26" x14ac:dyDescent="0.2">
      <c r="A380" s="258">
        <v>200371</v>
      </c>
      <c r="B380" s="258" t="s">
        <v>580</v>
      </c>
      <c r="C380" s="258" t="s">
        <v>106</v>
      </c>
      <c r="D380" s="258" t="s">
        <v>279</v>
      </c>
      <c r="E380" s="258" t="s">
        <v>531</v>
      </c>
      <c r="F380" s="260">
        <v>30288</v>
      </c>
      <c r="G380" s="258" t="s">
        <v>504</v>
      </c>
      <c r="H380" s="258" t="s">
        <v>532</v>
      </c>
      <c r="I380" s="258" t="s">
        <v>69</v>
      </c>
      <c r="M380" s="258" t="s">
        <v>504</v>
      </c>
    </row>
    <row r="381" spans="1:26" x14ac:dyDescent="0.2">
      <c r="A381" s="258">
        <v>200898</v>
      </c>
      <c r="B381" s="258" t="s">
        <v>621</v>
      </c>
      <c r="C381" s="258" t="s">
        <v>121</v>
      </c>
      <c r="D381" s="258" t="s">
        <v>377</v>
      </c>
      <c r="E381" s="258" t="s">
        <v>531</v>
      </c>
      <c r="F381" s="260">
        <v>26634</v>
      </c>
      <c r="G381" s="258" t="s">
        <v>1640</v>
      </c>
      <c r="H381" s="258" t="s">
        <v>532</v>
      </c>
      <c r="I381" s="258" t="s">
        <v>69</v>
      </c>
      <c r="M381" s="258" t="s">
        <v>504</v>
      </c>
      <c r="V381" s="258" t="s">
        <v>1626</v>
      </c>
    </row>
    <row r="382" spans="1:26" x14ac:dyDescent="0.2">
      <c r="A382" s="258">
        <v>201008</v>
      </c>
      <c r="B382" s="258" t="s">
        <v>1052</v>
      </c>
      <c r="C382" s="258" t="s">
        <v>81</v>
      </c>
      <c r="D382" s="258" t="s">
        <v>316</v>
      </c>
      <c r="E382" s="258" t="s">
        <v>531</v>
      </c>
      <c r="F382" s="260">
        <v>30774</v>
      </c>
      <c r="G382" s="258" t="s">
        <v>1641</v>
      </c>
      <c r="H382" s="258" t="s">
        <v>532</v>
      </c>
      <c r="I382" s="258" t="s">
        <v>69</v>
      </c>
      <c r="M382" s="258" t="s">
        <v>516</v>
      </c>
    </row>
    <row r="383" spans="1:26" x14ac:dyDescent="0.2">
      <c r="A383" s="258">
        <v>201053</v>
      </c>
      <c r="B383" s="258" t="s">
        <v>719</v>
      </c>
      <c r="C383" s="258" t="s">
        <v>121</v>
      </c>
      <c r="D383" s="258" t="s">
        <v>445</v>
      </c>
      <c r="E383" s="258" t="s">
        <v>530</v>
      </c>
      <c r="F383" s="260">
        <v>29488</v>
      </c>
      <c r="G383" s="258" t="s">
        <v>1642</v>
      </c>
      <c r="H383" s="258" t="s">
        <v>532</v>
      </c>
      <c r="I383" s="258" t="s">
        <v>69</v>
      </c>
      <c r="M383" s="258" t="s">
        <v>506</v>
      </c>
    </row>
    <row r="384" spans="1:26" x14ac:dyDescent="0.2">
      <c r="A384" s="258">
        <v>201075</v>
      </c>
      <c r="B384" s="258" t="s">
        <v>703</v>
      </c>
      <c r="C384" s="258" t="s">
        <v>71</v>
      </c>
      <c r="D384" s="258" t="s">
        <v>281</v>
      </c>
      <c r="E384" s="258" t="s">
        <v>530</v>
      </c>
      <c r="F384" s="260">
        <v>23224</v>
      </c>
      <c r="G384" s="258" t="s">
        <v>1644</v>
      </c>
      <c r="H384" s="258" t="s">
        <v>532</v>
      </c>
      <c r="I384" s="258" t="s">
        <v>69</v>
      </c>
      <c r="M384" s="258" t="s">
        <v>506</v>
      </c>
    </row>
    <row r="385" spans="1:21" x14ac:dyDescent="0.2">
      <c r="A385" s="258">
        <v>201332</v>
      </c>
      <c r="B385" s="258" t="s">
        <v>817</v>
      </c>
      <c r="C385" s="258" t="s">
        <v>81</v>
      </c>
      <c r="D385" s="258" t="s">
        <v>297</v>
      </c>
      <c r="E385" s="258" t="s">
        <v>531</v>
      </c>
      <c r="F385" s="260">
        <v>28816</v>
      </c>
      <c r="G385" s="258" t="s">
        <v>504</v>
      </c>
      <c r="H385" s="258" t="s">
        <v>532</v>
      </c>
      <c r="I385" s="258" t="s">
        <v>69</v>
      </c>
      <c r="M385" s="258" t="s">
        <v>516</v>
      </c>
    </row>
    <row r="386" spans="1:21" x14ac:dyDescent="0.2">
      <c r="A386" s="258">
        <v>201391</v>
      </c>
      <c r="B386" s="258" t="s">
        <v>924</v>
      </c>
      <c r="C386" s="258" t="s">
        <v>123</v>
      </c>
      <c r="D386" s="258" t="s">
        <v>385</v>
      </c>
      <c r="E386" s="258" t="s">
        <v>531</v>
      </c>
      <c r="F386" s="260">
        <v>30688</v>
      </c>
      <c r="G386" s="258" t="s">
        <v>1647</v>
      </c>
      <c r="H386" s="258" t="s">
        <v>532</v>
      </c>
      <c r="I386" s="258" t="s">
        <v>69</v>
      </c>
      <c r="M386" s="258" t="s">
        <v>524</v>
      </c>
    </row>
    <row r="387" spans="1:21" x14ac:dyDescent="0.2">
      <c r="A387" s="258">
        <v>201455</v>
      </c>
      <c r="B387" s="258" t="s">
        <v>927</v>
      </c>
      <c r="C387" s="258" t="s">
        <v>89</v>
      </c>
      <c r="D387" s="258" t="s">
        <v>400</v>
      </c>
      <c r="E387" s="258" t="s">
        <v>530</v>
      </c>
      <c r="F387" s="260">
        <v>30758</v>
      </c>
      <c r="G387" s="258" t="s">
        <v>526</v>
      </c>
      <c r="H387" s="258" t="s">
        <v>532</v>
      </c>
      <c r="I387" s="258" t="s">
        <v>69</v>
      </c>
      <c r="M387" s="258" t="s">
        <v>524</v>
      </c>
    </row>
    <row r="388" spans="1:21" x14ac:dyDescent="0.2">
      <c r="A388" s="258">
        <v>201537</v>
      </c>
      <c r="B388" s="258" t="s">
        <v>1588</v>
      </c>
      <c r="C388" s="258" t="s">
        <v>74</v>
      </c>
      <c r="D388" s="258" t="s">
        <v>367</v>
      </c>
      <c r="E388" s="258" t="s">
        <v>530</v>
      </c>
      <c r="F388" s="260">
        <v>30674</v>
      </c>
      <c r="G388" s="258" t="s">
        <v>1648</v>
      </c>
      <c r="H388" s="258" t="s">
        <v>962</v>
      </c>
      <c r="I388" s="258" t="s">
        <v>69</v>
      </c>
    </row>
    <row r="389" spans="1:21" x14ac:dyDescent="0.2">
      <c r="A389" s="258">
        <v>201799</v>
      </c>
      <c r="B389" s="258" t="s">
        <v>1253</v>
      </c>
      <c r="C389" s="258" t="s">
        <v>1254</v>
      </c>
      <c r="D389" s="258" t="s">
        <v>376</v>
      </c>
      <c r="E389" s="258" t="s">
        <v>530</v>
      </c>
      <c r="F389" s="260">
        <v>29097</v>
      </c>
      <c r="G389" s="258" t="s">
        <v>1651</v>
      </c>
      <c r="H389" s="258" t="s">
        <v>532</v>
      </c>
      <c r="I389" s="258" t="s">
        <v>69</v>
      </c>
      <c r="M389" s="258" t="s">
        <v>515</v>
      </c>
    </row>
    <row r="390" spans="1:21" x14ac:dyDescent="0.2">
      <c r="A390" s="258">
        <v>202183</v>
      </c>
      <c r="B390" s="258" t="s">
        <v>744</v>
      </c>
      <c r="C390" s="258" t="s">
        <v>181</v>
      </c>
      <c r="D390" s="258" t="s">
        <v>317</v>
      </c>
      <c r="E390" s="258" t="s">
        <v>531</v>
      </c>
      <c r="F390" s="260">
        <v>30723</v>
      </c>
      <c r="G390" s="258" t="s">
        <v>504</v>
      </c>
      <c r="H390" s="258" t="s">
        <v>532</v>
      </c>
      <c r="I390" s="258" t="s">
        <v>69</v>
      </c>
      <c r="M390" s="258" t="s">
        <v>514</v>
      </c>
    </row>
    <row r="391" spans="1:21" x14ac:dyDescent="0.2">
      <c r="A391" s="258">
        <v>202208</v>
      </c>
      <c r="B391" s="258" t="s">
        <v>474</v>
      </c>
      <c r="C391" s="258" t="s">
        <v>149</v>
      </c>
      <c r="D391" s="258" t="s">
        <v>347</v>
      </c>
      <c r="E391" s="258" t="s">
        <v>531</v>
      </c>
      <c r="F391" s="260">
        <v>31346</v>
      </c>
      <c r="G391" s="258" t="s">
        <v>1654</v>
      </c>
      <c r="H391" s="258" t="s">
        <v>532</v>
      </c>
      <c r="I391" s="258" t="s">
        <v>69</v>
      </c>
      <c r="M391" s="258" t="s">
        <v>516</v>
      </c>
    </row>
    <row r="392" spans="1:21" x14ac:dyDescent="0.2">
      <c r="A392" s="258">
        <v>202261</v>
      </c>
      <c r="B392" s="258" t="s">
        <v>870</v>
      </c>
      <c r="C392" s="258" t="s">
        <v>137</v>
      </c>
      <c r="D392" s="258" t="s">
        <v>409</v>
      </c>
      <c r="E392" s="258" t="s">
        <v>531</v>
      </c>
      <c r="F392" s="260">
        <v>30198</v>
      </c>
      <c r="G392" s="258" t="s">
        <v>1655</v>
      </c>
      <c r="H392" s="258" t="s">
        <v>532</v>
      </c>
      <c r="I392" s="258" t="s">
        <v>69</v>
      </c>
      <c r="M392" s="258" t="s">
        <v>518</v>
      </c>
    </row>
    <row r="393" spans="1:21" x14ac:dyDescent="0.2">
      <c r="A393" s="258">
        <v>202277</v>
      </c>
      <c r="B393" s="258" t="s">
        <v>798</v>
      </c>
      <c r="C393" s="258" t="s">
        <v>78</v>
      </c>
      <c r="D393" s="258" t="s">
        <v>325</v>
      </c>
      <c r="E393" s="258" t="s">
        <v>530</v>
      </c>
      <c r="F393" s="260">
        <v>30317</v>
      </c>
      <c r="G393" s="258" t="s">
        <v>516</v>
      </c>
      <c r="H393" s="258" t="s">
        <v>532</v>
      </c>
      <c r="I393" s="258" t="s">
        <v>69</v>
      </c>
      <c r="M393" s="258" t="s">
        <v>516</v>
      </c>
      <c r="S393" s="258">
        <v>407</v>
      </c>
      <c r="T393" s="258">
        <v>44252</v>
      </c>
      <c r="U393" s="258">
        <v>15000</v>
      </c>
    </row>
    <row r="394" spans="1:21" x14ac:dyDescent="0.2">
      <c r="A394" s="258">
        <v>202345</v>
      </c>
      <c r="B394" s="258" t="s">
        <v>926</v>
      </c>
      <c r="C394" s="258" t="s">
        <v>152</v>
      </c>
      <c r="D394" s="258" t="s">
        <v>303</v>
      </c>
      <c r="E394" s="258" t="s">
        <v>530</v>
      </c>
      <c r="F394" s="260">
        <v>30007</v>
      </c>
      <c r="G394" s="258" t="s">
        <v>524</v>
      </c>
      <c r="H394" s="258" t="s">
        <v>532</v>
      </c>
      <c r="I394" s="258" t="s">
        <v>69</v>
      </c>
      <c r="M394" s="258" t="s">
        <v>524</v>
      </c>
    </row>
    <row r="395" spans="1:21" x14ac:dyDescent="0.2">
      <c r="A395" s="258">
        <v>202403</v>
      </c>
      <c r="B395" s="258" t="s">
        <v>874</v>
      </c>
      <c r="C395" s="258" t="s">
        <v>223</v>
      </c>
      <c r="D395" s="258" t="s">
        <v>476</v>
      </c>
      <c r="E395" s="258" t="s">
        <v>530</v>
      </c>
      <c r="F395" s="260">
        <v>31565</v>
      </c>
      <c r="G395" s="258" t="s">
        <v>504</v>
      </c>
      <c r="H395" s="258" t="s">
        <v>532</v>
      </c>
      <c r="I395" s="258" t="s">
        <v>69</v>
      </c>
      <c r="M395" s="258" t="s">
        <v>518</v>
      </c>
    </row>
    <row r="396" spans="1:21" x14ac:dyDescent="0.2">
      <c r="A396" s="258">
        <v>202439</v>
      </c>
      <c r="B396" s="258" t="s">
        <v>749</v>
      </c>
      <c r="C396" s="258" t="s">
        <v>82</v>
      </c>
      <c r="D396" s="258" t="s">
        <v>750</v>
      </c>
      <c r="E396" s="258" t="s">
        <v>530</v>
      </c>
      <c r="F396" s="260">
        <v>23487</v>
      </c>
      <c r="G396" s="258" t="s">
        <v>1658</v>
      </c>
      <c r="H396" s="258" t="s">
        <v>532</v>
      </c>
      <c r="I396" s="258" t="s">
        <v>69</v>
      </c>
      <c r="M396" s="258" t="s">
        <v>514</v>
      </c>
    </row>
    <row r="397" spans="1:21" x14ac:dyDescent="0.2">
      <c r="A397" s="258">
        <v>202768</v>
      </c>
      <c r="B397" s="258" t="s">
        <v>674</v>
      </c>
      <c r="C397" s="258" t="s">
        <v>243</v>
      </c>
      <c r="D397" s="258" t="s">
        <v>675</v>
      </c>
      <c r="E397" s="258" t="s">
        <v>531</v>
      </c>
      <c r="F397" s="260">
        <v>30317</v>
      </c>
      <c r="G397" s="258" t="s">
        <v>513</v>
      </c>
      <c r="H397" s="258" t="s">
        <v>532</v>
      </c>
      <c r="I397" s="258" t="s">
        <v>69</v>
      </c>
      <c r="M397" s="258" t="s">
        <v>513</v>
      </c>
      <c r="S397" s="258">
        <v>429</v>
      </c>
      <c r="T397" s="258">
        <v>44256</v>
      </c>
      <c r="U397" s="258">
        <v>14000</v>
      </c>
    </row>
    <row r="398" spans="1:21" x14ac:dyDescent="0.2">
      <c r="A398" s="258">
        <v>202919</v>
      </c>
      <c r="B398" s="258" t="s">
        <v>1309</v>
      </c>
      <c r="C398" s="258" t="s">
        <v>235</v>
      </c>
      <c r="D398" s="258" t="s">
        <v>341</v>
      </c>
      <c r="E398" s="258" t="s">
        <v>530</v>
      </c>
      <c r="F398" s="260">
        <v>29387</v>
      </c>
      <c r="G398" s="258" t="s">
        <v>504</v>
      </c>
      <c r="H398" s="258" t="s">
        <v>532</v>
      </c>
      <c r="I398" s="258" t="s">
        <v>69</v>
      </c>
      <c r="M398" s="258" t="s">
        <v>526</v>
      </c>
    </row>
    <row r="399" spans="1:21" x14ac:dyDescent="0.2">
      <c r="A399" s="258">
        <v>203150</v>
      </c>
      <c r="B399" s="258" t="s">
        <v>1007</v>
      </c>
      <c r="C399" s="258" t="s">
        <v>1605</v>
      </c>
      <c r="D399" s="258" t="s">
        <v>1008</v>
      </c>
      <c r="E399" s="258" t="s">
        <v>530</v>
      </c>
      <c r="F399" s="260">
        <v>30682</v>
      </c>
      <c r="G399" s="258" t="s">
        <v>504</v>
      </c>
      <c r="H399" s="258" t="s">
        <v>532</v>
      </c>
      <c r="I399" s="258" t="s">
        <v>69</v>
      </c>
      <c r="M399" s="258" t="s">
        <v>504</v>
      </c>
    </row>
    <row r="400" spans="1:21" x14ac:dyDescent="0.2">
      <c r="A400" s="258">
        <v>203189</v>
      </c>
      <c r="B400" s="258" t="s">
        <v>820</v>
      </c>
      <c r="C400" s="258" t="s">
        <v>145</v>
      </c>
      <c r="D400" s="258" t="s">
        <v>246</v>
      </c>
      <c r="E400" s="258" t="s">
        <v>530</v>
      </c>
      <c r="F400" s="260">
        <v>31237</v>
      </c>
      <c r="G400" s="258" t="s">
        <v>516</v>
      </c>
      <c r="H400" s="258" t="s">
        <v>532</v>
      </c>
      <c r="I400" s="258" t="s">
        <v>69</v>
      </c>
      <c r="M400" s="258" t="s">
        <v>516</v>
      </c>
    </row>
    <row r="401" spans="1:21" x14ac:dyDescent="0.2">
      <c r="A401" s="258">
        <v>203263</v>
      </c>
      <c r="B401" s="258" t="s">
        <v>829</v>
      </c>
      <c r="C401" s="258" t="s">
        <v>121</v>
      </c>
      <c r="D401" s="258" t="s">
        <v>439</v>
      </c>
      <c r="E401" s="258" t="s">
        <v>531</v>
      </c>
      <c r="F401" s="260">
        <v>31154</v>
      </c>
      <c r="G401" s="258" t="s">
        <v>504</v>
      </c>
      <c r="H401" s="258" t="s">
        <v>532</v>
      </c>
      <c r="I401" s="258" t="s">
        <v>69</v>
      </c>
      <c r="M401" s="258" t="s">
        <v>516</v>
      </c>
    </row>
    <row r="402" spans="1:21" x14ac:dyDescent="0.2">
      <c r="A402" s="258">
        <v>203320</v>
      </c>
      <c r="B402" s="258" t="s">
        <v>1497</v>
      </c>
      <c r="C402" s="258" t="s">
        <v>227</v>
      </c>
      <c r="D402" s="258" t="s">
        <v>372</v>
      </c>
      <c r="E402" s="258" t="s">
        <v>530</v>
      </c>
      <c r="F402" s="260">
        <v>31136</v>
      </c>
      <c r="G402" s="258" t="s">
        <v>1663</v>
      </c>
      <c r="H402" s="258" t="s">
        <v>532</v>
      </c>
      <c r="I402" s="258" t="s">
        <v>69</v>
      </c>
      <c r="M402" s="258" t="s">
        <v>506</v>
      </c>
    </row>
    <row r="403" spans="1:21" x14ac:dyDescent="0.2">
      <c r="A403" s="258">
        <v>203397</v>
      </c>
      <c r="B403" s="258" t="s">
        <v>902</v>
      </c>
      <c r="C403" s="258" t="s">
        <v>218</v>
      </c>
      <c r="D403" s="258" t="s">
        <v>903</v>
      </c>
      <c r="E403" s="258" t="s">
        <v>531</v>
      </c>
      <c r="F403" s="260">
        <v>29809</v>
      </c>
      <c r="G403" s="258" t="s">
        <v>504</v>
      </c>
      <c r="H403" s="258" t="s">
        <v>532</v>
      </c>
      <c r="I403" s="258" t="s">
        <v>69</v>
      </c>
      <c r="M403" s="258" t="s">
        <v>523</v>
      </c>
    </row>
    <row r="404" spans="1:21" x14ac:dyDescent="0.2">
      <c r="A404" s="258">
        <v>203428</v>
      </c>
      <c r="B404" s="258" t="s">
        <v>805</v>
      </c>
      <c r="C404" s="258" t="s">
        <v>82</v>
      </c>
      <c r="D404" s="258" t="s">
        <v>304</v>
      </c>
      <c r="E404" s="258" t="s">
        <v>530</v>
      </c>
      <c r="F404" s="260">
        <v>31650</v>
      </c>
      <c r="H404" s="258" t="s">
        <v>532</v>
      </c>
      <c r="I404" s="258" t="s">
        <v>69</v>
      </c>
      <c r="M404" s="258" t="s">
        <v>516</v>
      </c>
    </row>
    <row r="405" spans="1:21" x14ac:dyDescent="0.2">
      <c r="A405" s="258">
        <v>203450</v>
      </c>
      <c r="B405" s="258" t="s">
        <v>868</v>
      </c>
      <c r="C405" s="258" t="s">
        <v>103</v>
      </c>
      <c r="D405" s="258" t="s">
        <v>394</v>
      </c>
      <c r="E405" s="258" t="s">
        <v>531</v>
      </c>
      <c r="F405" s="260">
        <v>31778</v>
      </c>
      <c r="G405" s="258" t="s">
        <v>504</v>
      </c>
      <c r="H405" s="258" t="s">
        <v>532</v>
      </c>
      <c r="I405" s="258" t="s">
        <v>69</v>
      </c>
      <c r="M405" s="258" t="s">
        <v>518</v>
      </c>
    </row>
    <row r="406" spans="1:21" x14ac:dyDescent="0.2">
      <c r="A406" s="258">
        <v>203516</v>
      </c>
      <c r="B406" s="258" t="s">
        <v>892</v>
      </c>
      <c r="C406" s="258" t="s">
        <v>247</v>
      </c>
      <c r="D406" s="258" t="s">
        <v>446</v>
      </c>
      <c r="E406" s="258" t="s">
        <v>530</v>
      </c>
      <c r="F406" s="260">
        <v>32234</v>
      </c>
      <c r="G406" s="258" t="s">
        <v>526</v>
      </c>
      <c r="H406" s="258" t="s">
        <v>532</v>
      </c>
      <c r="I406" s="258" t="s">
        <v>69</v>
      </c>
      <c r="M406" s="258" t="s">
        <v>526</v>
      </c>
    </row>
    <row r="407" spans="1:21" x14ac:dyDescent="0.2">
      <c r="A407" s="258">
        <v>204169</v>
      </c>
      <c r="B407" s="258" t="s">
        <v>763</v>
      </c>
      <c r="C407" s="258" t="s">
        <v>479</v>
      </c>
      <c r="D407" s="258" t="s">
        <v>361</v>
      </c>
      <c r="E407" s="258" t="s">
        <v>531</v>
      </c>
      <c r="F407" s="260">
        <v>29339</v>
      </c>
      <c r="G407" s="258" t="s">
        <v>504</v>
      </c>
      <c r="H407" s="258" t="s">
        <v>532</v>
      </c>
      <c r="I407" s="258" t="s">
        <v>69</v>
      </c>
      <c r="M407" s="258" t="s">
        <v>515</v>
      </c>
    </row>
    <row r="408" spans="1:21" x14ac:dyDescent="0.2">
      <c r="A408" s="258">
        <v>204205</v>
      </c>
      <c r="B408" s="258" t="s">
        <v>912</v>
      </c>
      <c r="C408" s="258" t="s">
        <v>105</v>
      </c>
      <c r="D408" s="258" t="s">
        <v>280</v>
      </c>
      <c r="E408" s="258" t="s">
        <v>531</v>
      </c>
      <c r="F408" s="260">
        <v>29732</v>
      </c>
      <c r="G408" s="258" t="s">
        <v>1674</v>
      </c>
      <c r="H408" s="258" t="s">
        <v>532</v>
      </c>
      <c r="I408" s="258" t="s">
        <v>69</v>
      </c>
      <c r="M408" s="258" t="s">
        <v>523</v>
      </c>
    </row>
    <row r="409" spans="1:21" x14ac:dyDescent="0.2">
      <c r="A409" s="258">
        <v>204273</v>
      </c>
      <c r="B409" s="258" t="s">
        <v>863</v>
      </c>
      <c r="C409" s="258" t="s">
        <v>864</v>
      </c>
      <c r="D409" s="258" t="s">
        <v>306</v>
      </c>
      <c r="E409" s="258" t="s">
        <v>531</v>
      </c>
      <c r="F409" s="260">
        <v>30834</v>
      </c>
      <c r="G409" s="258" t="s">
        <v>518</v>
      </c>
      <c r="H409" s="258" t="s">
        <v>532</v>
      </c>
      <c r="I409" s="258" t="s">
        <v>69</v>
      </c>
      <c r="M409" s="258" t="s">
        <v>518</v>
      </c>
    </row>
    <row r="410" spans="1:21" x14ac:dyDescent="0.2">
      <c r="A410" s="258">
        <v>204339</v>
      </c>
      <c r="B410" s="258" t="s">
        <v>700</v>
      </c>
      <c r="C410" s="258" t="s">
        <v>82</v>
      </c>
      <c r="D410" s="258" t="s">
        <v>448</v>
      </c>
      <c r="E410" s="258" t="s">
        <v>530</v>
      </c>
      <c r="F410" s="260">
        <v>30190</v>
      </c>
      <c r="G410" s="258" t="s">
        <v>504</v>
      </c>
      <c r="H410" s="258" t="s">
        <v>532</v>
      </c>
      <c r="I410" s="258" t="s">
        <v>69</v>
      </c>
      <c r="M410" s="258" t="s">
        <v>506</v>
      </c>
    </row>
    <row r="411" spans="1:21" x14ac:dyDescent="0.2">
      <c r="A411" s="258">
        <v>204348</v>
      </c>
      <c r="B411" s="258" t="s">
        <v>650</v>
      </c>
      <c r="C411" s="258" t="s">
        <v>125</v>
      </c>
      <c r="D411" s="258" t="s">
        <v>130</v>
      </c>
      <c r="E411" s="258" t="s">
        <v>531</v>
      </c>
      <c r="F411" s="260">
        <v>26724</v>
      </c>
      <c r="G411" s="258" t="s">
        <v>504</v>
      </c>
      <c r="H411" s="258" t="s">
        <v>532</v>
      </c>
      <c r="I411" s="258" t="s">
        <v>69</v>
      </c>
      <c r="M411" s="258" t="s">
        <v>504</v>
      </c>
      <c r="S411" s="258">
        <v>384</v>
      </c>
      <c r="T411" s="258">
        <v>44251</v>
      </c>
      <c r="U411" s="258">
        <v>57000</v>
      </c>
    </row>
    <row r="412" spans="1:21" x14ac:dyDescent="0.2">
      <c r="A412" s="258">
        <v>204945</v>
      </c>
      <c r="B412" s="258" t="s">
        <v>889</v>
      </c>
      <c r="C412" s="258" t="s">
        <v>240</v>
      </c>
      <c r="D412" s="258" t="s">
        <v>459</v>
      </c>
      <c r="E412" s="258" t="s">
        <v>531</v>
      </c>
      <c r="F412" s="260">
        <v>31073</v>
      </c>
      <c r="G412" s="258" t="s">
        <v>1678</v>
      </c>
      <c r="H412" s="258" t="s">
        <v>532</v>
      </c>
      <c r="I412" s="258" t="s">
        <v>69</v>
      </c>
      <c r="M412" s="258" t="s">
        <v>526</v>
      </c>
      <c r="S412" s="258">
        <v>413</v>
      </c>
      <c r="T412" s="258">
        <v>44252</v>
      </c>
      <c r="U412" s="258">
        <v>17500</v>
      </c>
    </row>
    <row r="413" spans="1:21" x14ac:dyDescent="0.2">
      <c r="A413" s="258">
        <v>205087</v>
      </c>
      <c r="B413" s="258" t="s">
        <v>930</v>
      </c>
      <c r="C413" s="258" t="s">
        <v>84</v>
      </c>
      <c r="D413" s="258" t="s">
        <v>281</v>
      </c>
      <c r="E413" s="258" t="s">
        <v>531</v>
      </c>
      <c r="F413" s="260">
        <v>16978</v>
      </c>
      <c r="G413" s="258" t="s">
        <v>1682</v>
      </c>
      <c r="H413" s="258" t="s">
        <v>532</v>
      </c>
      <c r="I413" s="258" t="s">
        <v>69</v>
      </c>
      <c r="M413" s="258" t="s">
        <v>524</v>
      </c>
    </row>
    <row r="414" spans="1:21" x14ac:dyDescent="0.2">
      <c r="A414" s="258">
        <v>205116</v>
      </c>
      <c r="B414" s="258" t="s">
        <v>642</v>
      </c>
      <c r="C414" s="258" t="s">
        <v>133</v>
      </c>
      <c r="D414" s="258" t="s">
        <v>286</v>
      </c>
      <c r="E414" s="258" t="s">
        <v>531</v>
      </c>
      <c r="F414" s="260">
        <v>31114</v>
      </c>
      <c r="G414" s="258" t="s">
        <v>504</v>
      </c>
      <c r="H414" s="258" t="s">
        <v>532</v>
      </c>
      <c r="I414" s="258" t="s">
        <v>69</v>
      </c>
      <c r="M414" s="258" t="s">
        <v>504</v>
      </c>
    </row>
    <row r="415" spans="1:21" x14ac:dyDescent="0.2">
      <c r="A415" s="258">
        <v>205291</v>
      </c>
      <c r="B415" s="258" t="s">
        <v>620</v>
      </c>
      <c r="C415" s="258" t="s">
        <v>232</v>
      </c>
      <c r="D415" s="258" t="s">
        <v>346</v>
      </c>
      <c r="E415" s="258" t="s">
        <v>531</v>
      </c>
      <c r="F415" s="260">
        <v>29839</v>
      </c>
      <c r="G415" s="258" t="s">
        <v>504</v>
      </c>
      <c r="H415" s="258" t="s">
        <v>532</v>
      </c>
      <c r="I415" s="258" t="s">
        <v>69</v>
      </c>
      <c r="M415" s="258" t="s">
        <v>504</v>
      </c>
    </row>
    <row r="416" spans="1:21" x14ac:dyDescent="0.2">
      <c r="A416" s="258">
        <v>205375</v>
      </c>
      <c r="B416" s="258" t="s">
        <v>801</v>
      </c>
      <c r="C416" s="258" t="s">
        <v>187</v>
      </c>
      <c r="D416" s="258" t="s">
        <v>301</v>
      </c>
      <c r="E416" s="258" t="s">
        <v>531</v>
      </c>
      <c r="F416" s="260">
        <v>24108</v>
      </c>
      <c r="G416" s="258" t="s">
        <v>1685</v>
      </c>
      <c r="H416" s="258" t="s">
        <v>532</v>
      </c>
      <c r="I416" s="258" t="s">
        <v>69</v>
      </c>
      <c r="M416" s="258" t="s">
        <v>516</v>
      </c>
    </row>
    <row r="417" spans="1:13" x14ac:dyDescent="0.2">
      <c r="A417" s="258">
        <v>205613</v>
      </c>
      <c r="B417" s="258" t="s">
        <v>828</v>
      </c>
      <c r="C417" s="258" t="s">
        <v>82</v>
      </c>
      <c r="D417" s="258" t="s">
        <v>318</v>
      </c>
      <c r="E417" s="258" t="s">
        <v>530</v>
      </c>
      <c r="F417" s="260">
        <v>31291</v>
      </c>
      <c r="G417" s="258" t="s">
        <v>1688</v>
      </c>
      <c r="H417" s="258" t="s">
        <v>532</v>
      </c>
      <c r="I417" s="258" t="s">
        <v>69</v>
      </c>
      <c r="M417" s="258" t="s">
        <v>516</v>
      </c>
    </row>
    <row r="418" spans="1:13" x14ac:dyDescent="0.2">
      <c r="A418" s="258">
        <v>205653</v>
      </c>
      <c r="B418" s="258" t="s">
        <v>758</v>
      </c>
      <c r="C418" s="258" t="s">
        <v>231</v>
      </c>
      <c r="D418" s="258" t="s">
        <v>455</v>
      </c>
      <c r="E418" s="258" t="s">
        <v>531</v>
      </c>
      <c r="F418" s="260">
        <v>31751</v>
      </c>
      <c r="G418" s="258" t="s">
        <v>1689</v>
      </c>
      <c r="H418" s="258" t="s">
        <v>532</v>
      </c>
      <c r="I418" s="258" t="s">
        <v>69</v>
      </c>
      <c r="M418" s="258" t="s">
        <v>514</v>
      </c>
    </row>
    <row r="419" spans="1:13" x14ac:dyDescent="0.2">
      <c r="A419" s="258">
        <v>205678</v>
      </c>
      <c r="B419" s="258" t="s">
        <v>826</v>
      </c>
      <c r="C419" s="258" t="s">
        <v>92</v>
      </c>
      <c r="D419" s="258" t="s">
        <v>353</v>
      </c>
      <c r="E419" s="258" t="s">
        <v>531</v>
      </c>
      <c r="F419" s="260">
        <v>31048</v>
      </c>
      <c r="G419" s="258" t="s">
        <v>504</v>
      </c>
      <c r="H419" s="258" t="s">
        <v>532</v>
      </c>
      <c r="I419" s="258" t="s">
        <v>69</v>
      </c>
      <c r="M419" s="258" t="s">
        <v>516</v>
      </c>
    </row>
    <row r="420" spans="1:13" x14ac:dyDescent="0.2">
      <c r="A420" s="258">
        <v>206128</v>
      </c>
      <c r="B420" s="258" t="s">
        <v>854</v>
      </c>
      <c r="C420" s="258" t="s">
        <v>91</v>
      </c>
      <c r="D420" s="258" t="s">
        <v>452</v>
      </c>
      <c r="E420" s="258" t="s">
        <v>530</v>
      </c>
      <c r="F420" s="260">
        <v>31286</v>
      </c>
      <c r="G420" s="258" t="s">
        <v>1694</v>
      </c>
      <c r="H420" s="258" t="s">
        <v>532</v>
      </c>
      <c r="I420" s="258" t="s">
        <v>69</v>
      </c>
      <c r="M420" s="258" t="s">
        <v>528</v>
      </c>
    </row>
    <row r="421" spans="1:13" x14ac:dyDescent="0.2">
      <c r="A421" s="258">
        <v>206171</v>
      </c>
      <c r="B421" s="258" t="s">
        <v>940</v>
      </c>
      <c r="C421" s="258" t="s">
        <v>77</v>
      </c>
      <c r="D421" s="258" t="s">
        <v>376</v>
      </c>
      <c r="E421" s="258" t="s">
        <v>531</v>
      </c>
      <c r="F421" s="260">
        <v>28629</v>
      </c>
      <c r="G421" s="258" t="s">
        <v>1695</v>
      </c>
      <c r="H421" s="258" t="s">
        <v>962</v>
      </c>
      <c r="I421" s="258" t="s">
        <v>69</v>
      </c>
    </row>
    <row r="422" spans="1:13" x14ac:dyDescent="0.2">
      <c r="A422" s="258">
        <v>206358</v>
      </c>
      <c r="B422" s="258" t="s">
        <v>582</v>
      </c>
      <c r="C422" s="258" t="s">
        <v>199</v>
      </c>
      <c r="D422" s="258" t="s">
        <v>305</v>
      </c>
      <c r="E422" s="258" t="s">
        <v>530</v>
      </c>
      <c r="F422" s="260">
        <v>31471</v>
      </c>
      <c r="G422" s="258" t="s">
        <v>514</v>
      </c>
      <c r="H422" s="258" t="s">
        <v>532</v>
      </c>
      <c r="I422" s="258" t="s">
        <v>69</v>
      </c>
      <c r="M422" s="258" t="s">
        <v>504</v>
      </c>
    </row>
    <row r="423" spans="1:13" x14ac:dyDescent="0.2">
      <c r="A423" s="258">
        <v>206499</v>
      </c>
      <c r="B423" s="258" t="s">
        <v>860</v>
      </c>
      <c r="C423" s="258" t="s">
        <v>72</v>
      </c>
      <c r="D423" s="258" t="s">
        <v>496</v>
      </c>
      <c r="E423" s="258" t="s">
        <v>531</v>
      </c>
      <c r="F423" s="260">
        <v>30682</v>
      </c>
      <c r="G423" s="258" t="s">
        <v>1696</v>
      </c>
      <c r="H423" s="258" t="s">
        <v>532</v>
      </c>
      <c r="I423" s="258" t="s">
        <v>69</v>
      </c>
      <c r="M423" s="258" t="s">
        <v>528</v>
      </c>
    </row>
    <row r="424" spans="1:13" x14ac:dyDescent="0.2">
      <c r="A424" s="258">
        <v>206598</v>
      </c>
      <c r="B424" s="258" t="s">
        <v>615</v>
      </c>
      <c r="C424" s="258" t="s">
        <v>616</v>
      </c>
      <c r="D424" s="258" t="s">
        <v>482</v>
      </c>
      <c r="E424" s="258" t="s">
        <v>531</v>
      </c>
      <c r="F424" s="260">
        <v>30032</v>
      </c>
      <c r="G424" s="258" t="s">
        <v>1698</v>
      </c>
      <c r="H424" s="258" t="s">
        <v>532</v>
      </c>
      <c r="I424" s="258" t="s">
        <v>69</v>
      </c>
      <c r="M424" s="258" t="s">
        <v>504</v>
      </c>
    </row>
    <row r="425" spans="1:13" x14ac:dyDescent="0.2">
      <c r="A425" s="258">
        <v>206623</v>
      </c>
      <c r="B425" s="258" t="s">
        <v>831</v>
      </c>
      <c r="C425" s="258" t="s">
        <v>93</v>
      </c>
      <c r="D425" s="258" t="s">
        <v>434</v>
      </c>
      <c r="E425" s="258" t="s">
        <v>531</v>
      </c>
      <c r="F425" s="260">
        <v>28126</v>
      </c>
      <c r="G425" s="258" t="s">
        <v>1699</v>
      </c>
      <c r="H425" s="258" t="s">
        <v>532</v>
      </c>
      <c r="I425" s="258" t="s">
        <v>69</v>
      </c>
      <c r="M425" s="258" t="s">
        <v>516</v>
      </c>
    </row>
    <row r="426" spans="1:13" x14ac:dyDescent="0.2">
      <c r="A426" s="258">
        <v>206634</v>
      </c>
      <c r="B426" s="258" t="s">
        <v>1292</v>
      </c>
      <c r="C426" s="258" t="s">
        <v>1293</v>
      </c>
      <c r="D426" s="258" t="s">
        <v>283</v>
      </c>
      <c r="E426" s="258" t="s">
        <v>531</v>
      </c>
      <c r="F426" s="260">
        <v>30413</v>
      </c>
      <c r="G426" s="258" t="s">
        <v>514</v>
      </c>
      <c r="H426" s="258" t="s">
        <v>532</v>
      </c>
      <c r="I426" s="258" t="s">
        <v>69</v>
      </c>
      <c r="M426" s="258" t="s">
        <v>514</v>
      </c>
    </row>
    <row r="427" spans="1:13" x14ac:dyDescent="0.2">
      <c r="A427" s="258">
        <v>206730</v>
      </c>
      <c r="B427" s="258" t="s">
        <v>772</v>
      </c>
      <c r="C427" s="258" t="s">
        <v>224</v>
      </c>
      <c r="D427" s="258" t="s">
        <v>773</v>
      </c>
      <c r="E427" s="258" t="s">
        <v>530</v>
      </c>
      <c r="F427" s="260">
        <v>27515</v>
      </c>
      <c r="G427" s="258" t="s">
        <v>1700</v>
      </c>
      <c r="H427" s="258" t="s">
        <v>532</v>
      </c>
      <c r="I427" s="258" t="s">
        <v>69</v>
      </c>
      <c r="M427" s="258" t="s">
        <v>515</v>
      </c>
    </row>
    <row r="428" spans="1:13" x14ac:dyDescent="0.2">
      <c r="A428" s="258">
        <v>206904</v>
      </c>
      <c r="B428" s="258" t="s">
        <v>1036</v>
      </c>
      <c r="C428" s="258" t="s">
        <v>175</v>
      </c>
      <c r="D428" s="258" t="s">
        <v>303</v>
      </c>
      <c r="E428" s="258" t="s">
        <v>530</v>
      </c>
      <c r="F428" s="260" t="s">
        <v>1639</v>
      </c>
      <c r="G428" s="258" t="s">
        <v>1650</v>
      </c>
      <c r="H428" s="258" t="s">
        <v>532</v>
      </c>
      <c r="I428" s="258" t="s">
        <v>69</v>
      </c>
      <c r="M428" s="258" t="s">
        <v>515</v>
      </c>
    </row>
    <row r="429" spans="1:13" x14ac:dyDescent="0.2">
      <c r="A429" s="258">
        <v>207721</v>
      </c>
      <c r="B429" s="258" t="s">
        <v>886</v>
      </c>
      <c r="C429" s="258" t="s">
        <v>190</v>
      </c>
      <c r="D429" s="258" t="s">
        <v>324</v>
      </c>
      <c r="E429" s="258" t="s">
        <v>530</v>
      </c>
      <c r="F429" s="260">
        <v>30727</v>
      </c>
      <c r="G429" s="258" t="s">
        <v>526</v>
      </c>
      <c r="H429" s="258" t="s">
        <v>532</v>
      </c>
      <c r="I429" s="258" t="s">
        <v>69</v>
      </c>
      <c r="M429" s="258" t="s">
        <v>526</v>
      </c>
    </row>
    <row r="430" spans="1:13" x14ac:dyDescent="0.2">
      <c r="A430" s="258">
        <v>207820</v>
      </c>
      <c r="B430" s="258" t="s">
        <v>578</v>
      </c>
      <c r="C430" s="258" t="s">
        <v>87</v>
      </c>
      <c r="D430" s="258" t="s">
        <v>362</v>
      </c>
      <c r="E430" s="258" t="s">
        <v>531</v>
      </c>
      <c r="F430" s="260">
        <v>32120</v>
      </c>
      <c r="G430" s="258" t="s">
        <v>1677</v>
      </c>
      <c r="H430" s="258" t="s">
        <v>532</v>
      </c>
      <c r="I430" s="258" t="s">
        <v>69</v>
      </c>
      <c r="M430" s="258" t="s">
        <v>504</v>
      </c>
    </row>
    <row r="431" spans="1:13" x14ac:dyDescent="0.2">
      <c r="A431" s="258">
        <v>207836</v>
      </c>
      <c r="B431" s="258" t="s">
        <v>904</v>
      </c>
      <c r="C431" s="258" t="s">
        <v>252</v>
      </c>
      <c r="D431" s="258" t="s">
        <v>905</v>
      </c>
      <c r="E431" s="258" t="s">
        <v>531</v>
      </c>
      <c r="F431" s="260">
        <v>29752</v>
      </c>
      <c r="G431" s="258" t="s">
        <v>955</v>
      </c>
      <c r="H431" s="258" t="s">
        <v>532</v>
      </c>
      <c r="I431" s="258" t="s">
        <v>69</v>
      </c>
      <c r="M431" s="258" t="s">
        <v>523</v>
      </c>
    </row>
    <row r="432" spans="1:13" x14ac:dyDescent="0.2">
      <c r="A432" s="258">
        <v>207990</v>
      </c>
      <c r="B432" s="258" t="s">
        <v>804</v>
      </c>
      <c r="C432" s="258" t="s">
        <v>187</v>
      </c>
      <c r="D432" s="258" t="s">
        <v>435</v>
      </c>
      <c r="E432" s="258" t="s">
        <v>530</v>
      </c>
      <c r="F432" s="260">
        <v>31658</v>
      </c>
      <c r="G432" s="258" t="s">
        <v>1706</v>
      </c>
      <c r="H432" s="258" t="s">
        <v>532</v>
      </c>
      <c r="I432" s="258" t="s">
        <v>69</v>
      </c>
      <c r="M432" s="258" t="s">
        <v>516</v>
      </c>
    </row>
    <row r="433" spans="1:23" x14ac:dyDescent="0.2">
      <c r="A433" s="258">
        <v>208148</v>
      </c>
      <c r="B433" s="258" t="s">
        <v>1374</v>
      </c>
      <c r="C433" s="258" t="s">
        <v>168</v>
      </c>
      <c r="D433" s="258" t="s">
        <v>249</v>
      </c>
      <c r="E433" s="258" t="s">
        <v>531</v>
      </c>
      <c r="F433" s="260">
        <v>30317</v>
      </c>
      <c r="G433" s="258" t="s">
        <v>504</v>
      </c>
      <c r="H433" s="258" t="s">
        <v>532</v>
      </c>
      <c r="I433" s="258" t="s">
        <v>69</v>
      </c>
      <c r="M433" s="258" t="s">
        <v>504</v>
      </c>
    </row>
    <row r="434" spans="1:23" x14ac:dyDescent="0.2">
      <c r="A434" s="258">
        <v>208178</v>
      </c>
      <c r="B434" s="258" t="s">
        <v>735</v>
      </c>
      <c r="C434" s="258" t="s">
        <v>137</v>
      </c>
      <c r="D434" s="258" t="s">
        <v>736</v>
      </c>
      <c r="E434" s="258" t="s">
        <v>531</v>
      </c>
      <c r="F434" s="260">
        <v>31668</v>
      </c>
      <c r="G434" s="258" t="s">
        <v>504</v>
      </c>
      <c r="H434" s="258" t="s">
        <v>532</v>
      </c>
      <c r="I434" s="258" t="s">
        <v>69</v>
      </c>
      <c r="M434" s="258" t="s">
        <v>506</v>
      </c>
      <c r="S434" s="258">
        <v>318</v>
      </c>
      <c r="T434" s="258">
        <v>44242</v>
      </c>
      <c r="U434" s="258">
        <v>20000</v>
      </c>
    </row>
    <row r="435" spans="1:23" x14ac:dyDescent="0.2">
      <c r="A435" s="258">
        <v>208467</v>
      </c>
      <c r="B435" s="258" t="s">
        <v>845</v>
      </c>
      <c r="C435" s="258" t="s">
        <v>105</v>
      </c>
      <c r="D435" s="258" t="s">
        <v>369</v>
      </c>
      <c r="E435" s="258" t="s">
        <v>530</v>
      </c>
      <c r="F435" s="260">
        <v>28491</v>
      </c>
      <c r="G435" s="258" t="s">
        <v>1711</v>
      </c>
      <c r="H435" s="258" t="s">
        <v>532</v>
      </c>
      <c r="I435" s="258" t="s">
        <v>69</v>
      </c>
      <c r="M435" s="258" t="s">
        <v>519</v>
      </c>
    </row>
    <row r="436" spans="1:23" x14ac:dyDescent="0.2">
      <c r="A436" s="258">
        <v>208593</v>
      </c>
      <c r="B436" s="258" t="s">
        <v>757</v>
      </c>
      <c r="C436" s="258" t="s">
        <v>84</v>
      </c>
      <c r="D436" s="258" t="s">
        <v>322</v>
      </c>
      <c r="E436" s="258" t="s">
        <v>531</v>
      </c>
      <c r="F436" s="260">
        <v>29657</v>
      </c>
      <c r="G436" s="258" t="s">
        <v>1712</v>
      </c>
      <c r="H436" s="258" t="s">
        <v>532</v>
      </c>
      <c r="I436" s="258" t="s">
        <v>69</v>
      </c>
      <c r="M436" s="258" t="s">
        <v>514</v>
      </c>
    </row>
    <row r="437" spans="1:23" x14ac:dyDescent="0.2">
      <c r="A437" s="258">
        <v>208612</v>
      </c>
      <c r="B437" s="258" t="s">
        <v>743</v>
      </c>
      <c r="C437" s="258" t="s">
        <v>159</v>
      </c>
      <c r="D437" s="258" t="s">
        <v>279</v>
      </c>
      <c r="E437" s="258" t="s">
        <v>531</v>
      </c>
      <c r="F437" s="260">
        <v>31785</v>
      </c>
      <c r="G437" s="258" t="s">
        <v>504</v>
      </c>
      <c r="H437" s="258" t="s">
        <v>532</v>
      </c>
      <c r="I437" s="258" t="s">
        <v>69</v>
      </c>
      <c r="M437" s="258" t="s">
        <v>514</v>
      </c>
    </row>
    <row r="438" spans="1:23" x14ac:dyDescent="0.2">
      <c r="A438" s="258">
        <v>208846</v>
      </c>
      <c r="B438" s="258" t="s">
        <v>932</v>
      </c>
      <c r="C438" s="258" t="s">
        <v>200</v>
      </c>
      <c r="D438" s="258" t="s">
        <v>442</v>
      </c>
      <c r="E438" s="258" t="s">
        <v>531</v>
      </c>
      <c r="F438" s="260">
        <v>31117</v>
      </c>
      <c r="G438" s="258" t="s">
        <v>516</v>
      </c>
      <c r="H438" s="258" t="s">
        <v>962</v>
      </c>
      <c r="I438" s="258" t="s">
        <v>69</v>
      </c>
      <c r="S438" s="258">
        <v>448</v>
      </c>
      <c r="T438" s="258">
        <v>44258</v>
      </c>
      <c r="U438" s="258">
        <v>31500</v>
      </c>
    </row>
    <row r="439" spans="1:23" x14ac:dyDescent="0.2">
      <c r="A439" s="258">
        <v>208908</v>
      </c>
      <c r="B439" s="258" t="s">
        <v>483</v>
      </c>
      <c r="C439" s="258" t="s">
        <v>78</v>
      </c>
      <c r="D439" s="258" t="s">
        <v>287</v>
      </c>
      <c r="E439" s="258" t="s">
        <v>531</v>
      </c>
      <c r="F439" s="260">
        <v>35277</v>
      </c>
      <c r="G439" s="258" t="s">
        <v>504</v>
      </c>
      <c r="H439" s="258" t="s">
        <v>532</v>
      </c>
      <c r="I439" s="258" t="s">
        <v>69</v>
      </c>
      <c r="M439" s="258" t="s">
        <v>524</v>
      </c>
      <c r="S439" s="258">
        <v>292</v>
      </c>
      <c r="T439" s="258">
        <v>44238</v>
      </c>
      <c r="U439" s="258">
        <v>37500</v>
      </c>
    </row>
    <row r="440" spans="1:23" x14ac:dyDescent="0.2">
      <c r="A440" s="258">
        <v>208960</v>
      </c>
      <c r="B440" s="258" t="s">
        <v>742</v>
      </c>
      <c r="C440" s="258" t="s">
        <v>170</v>
      </c>
      <c r="D440" s="258" t="s">
        <v>433</v>
      </c>
      <c r="E440" s="258" t="s">
        <v>531</v>
      </c>
      <c r="F440" s="260">
        <v>32354</v>
      </c>
      <c r="G440" s="258" t="s">
        <v>514</v>
      </c>
      <c r="H440" s="258" t="s">
        <v>532</v>
      </c>
      <c r="I440" s="258" t="s">
        <v>69</v>
      </c>
      <c r="M440" s="258" t="s">
        <v>514</v>
      </c>
    </row>
    <row r="441" spans="1:23" x14ac:dyDescent="0.2">
      <c r="A441" s="258">
        <v>209072</v>
      </c>
      <c r="B441" s="258" t="s">
        <v>484</v>
      </c>
      <c r="C441" s="258" t="s">
        <v>108</v>
      </c>
      <c r="D441" s="258" t="s">
        <v>311</v>
      </c>
      <c r="E441" s="258" t="s">
        <v>530</v>
      </c>
      <c r="F441" s="260">
        <v>32663</v>
      </c>
      <c r="G441" s="258" t="s">
        <v>1716</v>
      </c>
      <c r="H441" s="258" t="s">
        <v>532</v>
      </c>
      <c r="I441" s="258" t="s">
        <v>69</v>
      </c>
      <c r="M441" s="258" t="s">
        <v>528</v>
      </c>
      <c r="W441" s="258" t="s">
        <v>1626</v>
      </c>
    </row>
    <row r="442" spans="1:23" x14ac:dyDescent="0.2">
      <c r="A442" s="258">
        <v>209303</v>
      </c>
      <c r="B442" s="258" t="s">
        <v>1172</v>
      </c>
      <c r="C442" s="258" t="s">
        <v>999</v>
      </c>
      <c r="D442" s="258" t="s">
        <v>1173</v>
      </c>
      <c r="E442" s="258" t="s">
        <v>531</v>
      </c>
      <c r="F442" s="260">
        <v>32168</v>
      </c>
      <c r="G442" s="258" t="s">
        <v>1641</v>
      </c>
      <c r="H442" s="258" t="s">
        <v>532</v>
      </c>
      <c r="I442" s="258" t="s">
        <v>69</v>
      </c>
      <c r="M442" s="258" t="s">
        <v>516</v>
      </c>
    </row>
    <row r="443" spans="1:23" x14ac:dyDescent="0.2">
      <c r="A443" s="258">
        <v>209494</v>
      </c>
      <c r="B443" s="258" t="s">
        <v>867</v>
      </c>
      <c r="C443" s="258" t="s">
        <v>223</v>
      </c>
      <c r="D443" s="258" t="s">
        <v>434</v>
      </c>
      <c r="E443" s="258" t="s">
        <v>530</v>
      </c>
      <c r="F443" s="260">
        <v>31070</v>
      </c>
      <c r="G443" s="258" t="s">
        <v>504</v>
      </c>
      <c r="H443" s="258" t="s">
        <v>532</v>
      </c>
      <c r="I443" s="258" t="s">
        <v>69</v>
      </c>
      <c r="M443" s="258" t="s">
        <v>518</v>
      </c>
    </row>
    <row r="444" spans="1:23" x14ac:dyDescent="0.2">
      <c r="A444" s="258">
        <v>209638</v>
      </c>
      <c r="B444" s="258" t="s">
        <v>629</v>
      </c>
      <c r="C444" s="258" t="s">
        <v>129</v>
      </c>
      <c r="D444" s="258" t="s">
        <v>416</v>
      </c>
      <c r="E444" s="258" t="s">
        <v>531</v>
      </c>
      <c r="F444" s="260">
        <v>34384</v>
      </c>
      <c r="G444" s="258" t="s">
        <v>504</v>
      </c>
      <c r="H444" s="258" t="s">
        <v>532</v>
      </c>
      <c r="I444" s="258" t="s">
        <v>69</v>
      </c>
      <c r="M444" s="258" t="s">
        <v>504</v>
      </c>
    </row>
    <row r="445" spans="1:23" x14ac:dyDescent="0.2">
      <c r="A445" s="258">
        <v>209643</v>
      </c>
      <c r="B445" s="258" t="s">
        <v>1500</v>
      </c>
      <c r="C445" s="258" t="s">
        <v>159</v>
      </c>
      <c r="D445" s="258" t="s">
        <v>401</v>
      </c>
      <c r="E445" s="258" t="s">
        <v>531</v>
      </c>
      <c r="F445" s="260">
        <v>33604</v>
      </c>
      <c r="G445" s="258" t="s">
        <v>1642</v>
      </c>
      <c r="H445" s="258" t="s">
        <v>532</v>
      </c>
      <c r="I445" s="258" t="s">
        <v>69</v>
      </c>
      <c r="M445" s="258" t="s">
        <v>506</v>
      </c>
    </row>
    <row r="446" spans="1:23" x14ac:dyDescent="0.2">
      <c r="A446" s="258">
        <v>209692</v>
      </c>
      <c r="B446" s="258" t="s">
        <v>1597</v>
      </c>
      <c r="C446" s="258" t="s">
        <v>78</v>
      </c>
      <c r="D446" s="258" t="s">
        <v>1598</v>
      </c>
      <c r="E446" s="258" t="s">
        <v>530</v>
      </c>
      <c r="F446" s="260">
        <v>30746</v>
      </c>
      <c r="G446" s="258" t="s">
        <v>504</v>
      </c>
      <c r="H446" s="258" t="s">
        <v>962</v>
      </c>
      <c r="I446" s="258" t="s">
        <v>69</v>
      </c>
    </row>
    <row r="447" spans="1:23" x14ac:dyDescent="0.2">
      <c r="A447" s="258">
        <v>209700</v>
      </c>
      <c r="B447" s="258" t="s">
        <v>943</v>
      </c>
      <c r="C447" s="258" t="s">
        <v>123</v>
      </c>
      <c r="D447" s="258" t="s">
        <v>317</v>
      </c>
      <c r="E447" s="258" t="s">
        <v>531</v>
      </c>
      <c r="F447" s="260">
        <v>31057</v>
      </c>
      <c r="G447" s="258" t="s">
        <v>504</v>
      </c>
      <c r="H447" s="258" t="s">
        <v>962</v>
      </c>
      <c r="I447" s="258" t="s">
        <v>69</v>
      </c>
    </row>
    <row r="448" spans="1:23" x14ac:dyDescent="0.2">
      <c r="A448" s="258">
        <v>209770</v>
      </c>
      <c r="B448" s="258" t="s">
        <v>847</v>
      </c>
      <c r="C448" s="258" t="s">
        <v>121</v>
      </c>
      <c r="D448" s="258" t="s">
        <v>355</v>
      </c>
      <c r="E448" s="258" t="s">
        <v>531</v>
      </c>
      <c r="F448" s="260">
        <v>34335</v>
      </c>
      <c r="G448" s="258" t="s">
        <v>504</v>
      </c>
      <c r="H448" s="258" t="s">
        <v>532</v>
      </c>
      <c r="I448" s="258" t="s">
        <v>69</v>
      </c>
      <c r="M448" s="258" t="s">
        <v>519</v>
      </c>
    </row>
    <row r="449" spans="1:13" x14ac:dyDescent="0.2">
      <c r="A449" s="258">
        <v>209774</v>
      </c>
      <c r="B449" s="258" t="s">
        <v>761</v>
      </c>
      <c r="C449" s="258" t="s">
        <v>140</v>
      </c>
      <c r="D449" s="258" t="s">
        <v>315</v>
      </c>
      <c r="E449" s="258" t="s">
        <v>531</v>
      </c>
      <c r="F449" s="260">
        <v>30174</v>
      </c>
      <c r="G449" s="258" t="s">
        <v>514</v>
      </c>
      <c r="H449" s="258" t="s">
        <v>532</v>
      </c>
      <c r="I449" s="258" t="s">
        <v>69</v>
      </c>
      <c r="M449" s="258" t="s">
        <v>514</v>
      </c>
    </row>
    <row r="450" spans="1:13" x14ac:dyDescent="0.2">
      <c r="A450" s="258">
        <v>209818</v>
      </c>
      <c r="B450" s="258" t="s">
        <v>644</v>
      </c>
      <c r="C450" s="258" t="s">
        <v>73</v>
      </c>
      <c r="D450" s="258" t="s">
        <v>453</v>
      </c>
      <c r="E450" s="258" t="s">
        <v>531</v>
      </c>
      <c r="F450" s="260">
        <v>34321</v>
      </c>
      <c r="G450" s="258" t="s">
        <v>1697</v>
      </c>
      <c r="H450" s="258" t="s">
        <v>532</v>
      </c>
      <c r="I450" s="258" t="s">
        <v>69</v>
      </c>
      <c r="M450" s="258" t="s">
        <v>504</v>
      </c>
    </row>
    <row r="451" spans="1:13" x14ac:dyDescent="0.2">
      <c r="A451" s="258">
        <v>209848</v>
      </c>
      <c r="B451" s="258" t="s">
        <v>942</v>
      </c>
      <c r="C451" s="258" t="s">
        <v>78</v>
      </c>
      <c r="D451" s="258" t="s">
        <v>414</v>
      </c>
      <c r="E451" s="258" t="s">
        <v>531</v>
      </c>
      <c r="F451" s="260">
        <v>29037</v>
      </c>
      <c r="G451" s="258" t="s">
        <v>955</v>
      </c>
      <c r="H451" s="258" t="s">
        <v>962</v>
      </c>
      <c r="I451" s="258" t="s">
        <v>69</v>
      </c>
    </row>
    <row r="452" spans="1:13" x14ac:dyDescent="0.2">
      <c r="A452" s="258">
        <v>209863</v>
      </c>
      <c r="B452" s="258" t="s">
        <v>811</v>
      </c>
      <c r="C452" s="258" t="s">
        <v>97</v>
      </c>
      <c r="D452" s="258" t="s">
        <v>403</v>
      </c>
      <c r="E452" s="258" t="s">
        <v>531</v>
      </c>
      <c r="F452" s="260">
        <v>34455</v>
      </c>
      <c r="G452" s="258" t="s">
        <v>504</v>
      </c>
      <c r="H452" s="258" t="s">
        <v>532</v>
      </c>
      <c r="I452" s="258" t="s">
        <v>69</v>
      </c>
      <c r="M452" s="258" t="s">
        <v>516</v>
      </c>
    </row>
    <row r="453" spans="1:13" x14ac:dyDescent="0.2">
      <c r="A453" s="258">
        <v>209872</v>
      </c>
      <c r="B453" s="258" t="s">
        <v>1479</v>
      </c>
      <c r="C453" s="258" t="s">
        <v>127</v>
      </c>
      <c r="D453" s="258" t="s">
        <v>246</v>
      </c>
      <c r="E453" s="258" t="s">
        <v>531</v>
      </c>
      <c r="F453" s="260">
        <v>34386</v>
      </c>
      <c r="G453" s="258" t="s">
        <v>1707</v>
      </c>
      <c r="H453" s="258" t="s">
        <v>532</v>
      </c>
      <c r="I453" s="258" t="s">
        <v>69</v>
      </c>
      <c r="M453" s="258" t="s">
        <v>506</v>
      </c>
    </row>
    <row r="454" spans="1:13" x14ac:dyDescent="0.2">
      <c r="A454" s="258">
        <v>209961</v>
      </c>
      <c r="B454" s="258" t="s">
        <v>1223</v>
      </c>
      <c r="C454" s="258" t="s">
        <v>105</v>
      </c>
      <c r="D454" s="258" t="s">
        <v>1216</v>
      </c>
      <c r="E454" s="258" t="s">
        <v>531</v>
      </c>
      <c r="F454" s="260">
        <v>34700</v>
      </c>
      <c r="G454" s="258" t="s">
        <v>1725</v>
      </c>
      <c r="H454" s="258" t="s">
        <v>532</v>
      </c>
      <c r="I454" s="258" t="s">
        <v>69</v>
      </c>
      <c r="M454" s="258" t="s">
        <v>513</v>
      </c>
    </row>
    <row r="455" spans="1:13" x14ac:dyDescent="0.2">
      <c r="A455" s="258">
        <v>209975</v>
      </c>
      <c r="B455" s="258" t="s">
        <v>690</v>
      </c>
      <c r="C455" s="258" t="s">
        <v>169</v>
      </c>
      <c r="D455" s="258" t="s">
        <v>396</v>
      </c>
      <c r="E455" s="258" t="s">
        <v>530</v>
      </c>
      <c r="F455" s="260">
        <v>34700</v>
      </c>
      <c r="G455" s="258" t="s">
        <v>1701</v>
      </c>
      <c r="H455" s="258" t="s">
        <v>532</v>
      </c>
      <c r="I455" s="258" t="s">
        <v>69</v>
      </c>
      <c r="M455" s="258" t="s">
        <v>506</v>
      </c>
    </row>
    <row r="456" spans="1:13" x14ac:dyDescent="0.2">
      <c r="A456" s="258">
        <v>209989</v>
      </c>
      <c r="B456" s="258" t="s">
        <v>789</v>
      </c>
      <c r="C456" s="258" t="s">
        <v>107</v>
      </c>
      <c r="D456" s="258" t="s">
        <v>790</v>
      </c>
      <c r="E456" s="258" t="s">
        <v>531</v>
      </c>
      <c r="F456" s="260">
        <v>34563</v>
      </c>
      <c r="G456" s="258" t="s">
        <v>514</v>
      </c>
      <c r="H456" s="258" t="s">
        <v>532</v>
      </c>
      <c r="I456" s="258" t="s">
        <v>69</v>
      </c>
      <c r="M456" s="258" t="s">
        <v>515</v>
      </c>
    </row>
    <row r="457" spans="1:13" x14ac:dyDescent="0.2">
      <c r="A457" s="258">
        <v>209993</v>
      </c>
      <c r="B457" s="258" t="s">
        <v>1492</v>
      </c>
      <c r="C457" s="258" t="s">
        <v>174</v>
      </c>
      <c r="D457" s="258" t="s">
        <v>323</v>
      </c>
      <c r="E457" s="258" t="s">
        <v>531</v>
      </c>
      <c r="F457" s="260">
        <v>30198</v>
      </c>
      <c r="G457" s="258" t="s">
        <v>504</v>
      </c>
      <c r="H457" s="258" t="s">
        <v>532</v>
      </c>
      <c r="I457" s="258" t="s">
        <v>69</v>
      </c>
      <c r="M457" s="258" t="s">
        <v>506</v>
      </c>
    </row>
    <row r="458" spans="1:13" x14ac:dyDescent="0.2">
      <c r="A458" s="258">
        <v>210004</v>
      </c>
      <c r="B458" s="258" t="s">
        <v>949</v>
      </c>
      <c r="C458" s="258" t="s">
        <v>121</v>
      </c>
      <c r="D458" s="258" t="s">
        <v>325</v>
      </c>
      <c r="E458" s="258" t="s">
        <v>530</v>
      </c>
      <c r="F458" s="260">
        <v>34338</v>
      </c>
      <c r="G458" s="258" t="s">
        <v>1726</v>
      </c>
      <c r="H458" s="258" t="s">
        <v>962</v>
      </c>
      <c r="I458" s="258" t="s">
        <v>69</v>
      </c>
    </row>
    <row r="459" spans="1:13" x14ac:dyDescent="0.2">
      <c r="A459" s="258">
        <v>210066</v>
      </c>
      <c r="B459" s="258" t="s">
        <v>885</v>
      </c>
      <c r="C459" s="258" t="s">
        <v>121</v>
      </c>
      <c r="D459" s="258" t="s">
        <v>414</v>
      </c>
      <c r="E459" s="258" t="s">
        <v>531</v>
      </c>
      <c r="F459" s="260">
        <v>33994</v>
      </c>
      <c r="G459" s="258" t="s">
        <v>1729</v>
      </c>
      <c r="H459" s="258" t="s">
        <v>532</v>
      </c>
      <c r="I459" s="258" t="s">
        <v>69</v>
      </c>
      <c r="M459" s="258" t="s">
        <v>526</v>
      </c>
    </row>
    <row r="460" spans="1:13" x14ac:dyDescent="0.2">
      <c r="A460" s="258">
        <v>210069</v>
      </c>
      <c r="B460" s="258" t="s">
        <v>1377</v>
      </c>
      <c r="C460" s="258" t="s">
        <v>91</v>
      </c>
      <c r="D460" s="258" t="s">
        <v>1378</v>
      </c>
      <c r="E460" s="258" t="s">
        <v>531</v>
      </c>
      <c r="F460" s="260">
        <v>33239</v>
      </c>
      <c r="G460" s="258" t="s">
        <v>504</v>
      </c>
      <c r="H460" s="258" t="s">
        <v>532</v>
      </c>
      <c r="I460" s="258" t="s">
        <v>69</v>
      </c>
      <c r="M460" s="258" t="s">
        <v>504</v>
      </c>
    </row>
    <row r="461" spans="1:13" x14ac:dyDescent="0.2">
      <c r="A461" s="258">
        <v>210089</v>
      </c>
      <c r="B461" s="258" t="s">
        <v>600</v>
      </c>
      <c r="C461" s="258" t="s">
        <v>78</v>
      </c>
      <c r="D461" s="258" t="s">
        <v>315</v>
      </c>
      <c r="E461" s="258" t="s">
        <v>531</v>
      </c>
      <c r="F461" s="260">
        <v>26127</v>
      </c>
      <c r="G461" s="258" t="s">
        <v>504</v>
      </c>
      <c r="H461" s="258" t="s">
        <v>532</v>
      </c>
      <c r="I461" s="258" t="s">
        <v>69</v>
      </c>
      <c r="M461" s="258" t="s">
        <v>504</v>
      </c>
    </row>
    <row r="462" spans="1:13" x14ac:dyDescent="0.2">
      <c r="A462" s="258">
        <v>210129</v>
      </c>
      <c r="B462" s="258" t="s">
        <v>1135</v>
      </c>
      <c r="C462" s="258" t="s">
        <v>165</v>
      </c>
      <c r="D462" s="258" t="s">
        <v>281</v>
      </c>
      <c r="E462" s="258" t="s">
        <v>530</v>
      </c>
      <c r="F462" s="260">
        <v>27395</v>
      </c>
      <c r="G462" s="258" t="s">
        <v>504</v>
      </c>
      <c r="H462" s="258" t="s">
        <v>532</v>
      </c>
      <c r="I462" s="258" t="s">
        <v>69</v>
      </c>
      <c r="M462" s="258" t="s">
        <v>524</v>
      </c>
    </row>
    <row r="463" spans="1:13" x14ac:dyDescent="0.2">
      <c r="A463" s="258">
        <v>210173</v>
      </c>
      <c r="B463" s="258" t="s">
        <v>688</v>
      </c>
      <c r="C463" s="258" t="s">
        <v>689</v>
      </c>
      <c r="D463" s="258" t="s">
        <v>351</v>
      </c>
      <c r="E463" s="258" t="s">
        <v>530</v>
      </c>
      <c r="F463" s="260">
        <v>34575</v>
      </c>
      <c r="G463" s="258" t="s">
        <v>1682</v>
      </c>
      <c r="H463" s="258" t="s">
        <v>532</v>
      </c>
      <c r="I463" s="258" t="s">
        <v>69</v>
      </c>
      <c r="M463" s="258" t="s">
        <v>506</v>
      </c>
    </row>
    <row r="464" spans="1:13" x14ac:dyDescent="0.2">
      <c r="A464" s="258">
        <v>210212</v>
      </c>
      <c r="B464" s="258" t="s">
        <v>1296</v>
      </c>
      <c r="C464" s="258" t="s">
        <v>78</v>
      </c>
      <c r="D464" s="258" t="s">
        <v>372</v>
      </c>
      <c r="E464" s="258" t="s">
        <v>531</v>
      </c>
      <c r="F464" s="260">
        <v>30044</v>
      </c>
      <c r="G464" s="258" t="s">
        <v>504</v>
      </c>
      <c r="H464" s="258" t="s">
        <v>532</v>
      </c>
      <c r="I464" s="258" t="s">
        <v>69</v>
      </c>
      <c r="M464" s="258" t="s">
        <v>514</v>
      </c>
    </row>
    <row r="465" spans="1:24" x14ac:dyDescent="0.2">
      <c r="A465" s="258">
        <v>210249</v>
      </c>
      <c r="B465" s="258" t="s">
        <v>725</v>
      </c>
      <c r="C465" s="258" t="s">
        <v>80</v>
      </c>
      <c r="D465" s="258" t="s">
        <v>371</v>
      </c>
      <c r="E465" s="258" t="s">
        <v>530</v>
      </c>
      <c r="F465" s="260">
        <v>34468</v>
      </c>
      <c r="G465" s="258" t="s">
        <v>504</v>
      </c>
      <c r="H465" s="258" t="s">
        <v>532</v>
      </c>
      <c r="I465" s="258" t="s">
        <v>69</v>
      </c>
      <c r="M465" s="258" t="s">
        <v>506</v>
      </c>
    </row>
    <row r="466" spans="1:24" x14ac:dyDescent="0.2">
      <c r="A466" s="258">
        <v>210256</v>
      </c>
      <c r="B466" s="258" t="s">
        <v>1169</v>
      </c>
      <c r="C466" s="258" t="s">
        <v>72</v>
      </c>
      <c r="D466" s="258" t="s">
        <v>329</v>
      </c>
      <c r="E466" s="258" t="s">
        <v>531</v>
      </c>
      <c r="F466" s="260">
        <v>31134</v>
      </c>
      <c r="G466" s="258" t="s">
        <v>1641</v>
      </c>
      <c r="H466" s="258" t="s">
        <v>532</v>
      </c>
      <c r="I466" s="258" t="s">
        <v>69</v>
      </c>
      <c r="M466" s="258" t="s">
        <v>516</v>
      </c>
    </row>
    <row r="467" spans="1:24" x14ac:dyDescent="0.2">
      <c r="A467" s="258">
        <v>210270</v>
      </c>
      <c r="B467" s="258" t="s">
        <v>814</v>
      </c>
      <c r="C467" s="258" t="s">
        <v>221</v>
      </c>
      <c r="D467" s="258" t="s">
        <v>408</v>
      </c>
      <c r="E467" s="258" t="s">
        <v>531</v>
      </c>
      <c r="F467" s="260">
        <v>35065</v>
      </c>
      <c r="G467" s="258" t="s">
        <v>504</v>
      </c>
      <c r="H467" s="258" t="s">
        <v>532</v>
      </c>
      <c r="I467" s="258" t="s">
        <v>69</v>
      </c>
      <c r="M467" s="258" t="s">
        <v>516</v>
      </c>
    </row>
    <row r="468" spans="1:24" x14ac:dyDescent="0.2">
      <c r="A468" s="258">
        <v>210273</v>
      </c>
      <c r="B468" s="258" t="s">
        <v>589</v>
      </c>
      <c r="C468" s="258" t="s">
        <v>185</v>
      </c>
      <c r="D468" s="258" t="s">
        <v>344</v>
      </c>
      <c r="E468" s="258" t="s">
        <v>531</v>
      </c>
      <c r="F468" s="260">
        <v>32509</v>
      </c>
      <c r="G468" s="258" t="s">
        <v>504</v>
      </c>
      <c r="H468" s="258" t="s">
        <v>532</v>
      </c>
      <c r="I468" s="258" t="s">
        <v>69</v>
      </c>
      <c r="M468" s="258" t="s">
        <v>504</v>
      </c>
    </row>
    <row r="469" spans="1:24" x14ac:dyDescent="0.2">
      <c r="A469" s="258">
        <v>210314</v>
      </c>
      <c r="B469" s="258" t="s">
        <v>938</v>
      </c>
      <c r="C469" s="258" t="s">
        <v>157</v>
      </c>
      <c r="D469" s="258" t="s">
        <v>315</v>
      </c>
      <c r="E469" s="258" t="s">
        <v>531</v>
      </c>
      <c r="F469" s="260">
        <v>32305</v>
      </c>
      <c r="G469" s="258" t="s">
        <v>504</v>
      </c>
      <c r="H469" s="258" t="s">
        <v>962</v>
      </c>
      <c r="I469" s="258" t="s">
        <v>69</v>
      </c>
    </row>
    <row r="470" spans="1:24" x14ac:dyDescent="0.2">
      <c r="A470" s="258">
        <v>210334</v>
      </c>
      <c r="B470" s="258" t="s">
        <v>607</v>
      </c>
      <c r="C470" s="258" t="s">
        <v>202</v>
      </c>
      <c r="D470" s="258" t="s">
        <v>415</v>
      </c>
      <c r="E470" s="258" t="s">
        <v>531</v>
      </c>
      <c r="F470" s="260">
        <v>35037</v>
      </c>
      <c r="G470" s="258" t="s">
        <v>504</v>
      </c>
      <c r="H470" s="258" t="s">
        <v>532</v>
      </c>
      <c r="I470" s="258" t="s">
        <v>69</v>
      </c>
      <c r="M470" s="258" t="s">
        <v>504</v>
      </c>
    </row>
    <row r="471" spans="1:24" x14ac:dyDescent="0.2">
      <c r="A471" s="258">
        <v>210335</v>
      </c>
      <c r="B471" s="258" t="s">
        <v>1388</v>
      </c>
      <c r="C471" s="258" t="s">
        <v>1028</v>
      </c>
      <c r="D471" s="258" t="s">
        <v>287</v>
      </c>
      <c r="E471" s="258" t="s">
        <v>531</v>
      </c>
      <c r="F471" s="260">
        <v>34394</v>
      </c>
      <c r="G471" s="258" t="s">
        <v>504</v>
      </c>
      <c r="H471" s="258" t="s">
        <v>532</v>
      </c>
      <c r="I471" s="258" t="s">
        <v>69</v>
      </c>
      <c r="M471" s="258" t="s">
        <v>504</v>
      </c>
    </row>
    <row r="472" spans="1:24" x14ac:dyDescent="0.2">
      <c r="A472" s="258">
        <v>210347</v>
      </c>
      <c r="B472" s="258" t="s">
        <v>622</v>
      </c>
      <c r="C472" s="258" t="s">
        <v>623</v>
      </c>
      <c r="D472" s="258" t="s">
        <v>410</v>
      </c>
      <c r="E472" s="258" t="s">
        <v>531</v>
      </c>
      <c r="F472" s="260">
        <v>33887</v>
      </c>
      <c r="G472" s="258" t="s">
        <v>504</v>
      </c>
      <c r="H472" s="258" t="s">
        <v>532</v>
      </c>
      <c r="I472" s="258" t="s">
        <v>69</v>
      </c>
      <c r="M472" s="258" t="s">
        <v>504</v>
      </c>
    </row>
    <row r="473" spans="1:24" x14ac:dyDescent="0.2">
      <c r="A473" s="258">
        <v>210351</v>
      </c>
      <c r="B473" s="258" t="s">
        <v>907</v>
      </c>
      <c r="C473" s="258" t="s">
        <v>149</v>
      </c>
      <c r="D473" s="258" t="s">
        <v>295</v>
      </c>
      <c r="E473" s="258" t="s">
        <v>531</v>
      </c>
      <c r="F473" s="260">
        <v>34104</v>
      </c>
      <c r="G473" s="258" t="s">
        <v>1643</v>
      </c>
      <c r="H473" s="258" t="s">
        <v>532</v>
      </c>
      <c r="I473" s="258" t="s">
        <v>69</v>
      </c>
      <c r="M473" s="258" t="s">
        <v>523</v>
      </c>
    </row>
    <row r="474" spans="1:24" x14ac:dyDescent="0.2">
      <c r="A474" s="258">
        <v>210370</v>
      </c>
      <c r="B474" s="258" t="s">
        <v>1341</v>
      </c>
      <c r="C474" s="258" t="s">
        <v>121</v>
      </c>
      <c r="D474" s="258" t="s">
        <v>1330</v>
      </c>
      <c r="E474" s="258" t="s">
        <v>531</v>
      </c>
      <c r="F474" s="260">
        <v>34870</v>
      </c>
      <c r="G474" s="258" t="s">
        <v>504</v>
      </c>
      <c r="H474" s="258" t="s">
        <v>532</v>
      </c>
      <c r="I474" s="258" t="s">
        <v>69</v>
      </c>
      <c r="M474" s="258" t="s">
        <v>504</v>
      </c>
    </row>
    <row r="475" spans="1:24" x14ac:dyDescent="0.2">
      <c r="A475" s="258">
        <v>210373</v>
      </c>
      <c r="B475" s="258" t="s">
        <v>947</v>
      </c>
      <c r="C475" s="258" t="s">
        <v>149</v>
      </c>
      <c r="D475" s="258" t="s">
        <v>431</v>
      </c>
      <c r="E475" s="258" t="s">
        <v>530</v>
      </c>
      <c r="F475" s="260">
        <v>34647</v>
      </c>
      <c r="G475" s="258" t="s">
        <v>1669</v>
      </c>
      <c r="H475" s="258" t="s">
        <v>962</v>
      </c>
      <c r="I475" s="258" t="s">
        <v>69</v>
      </c>
    </row>
    <row r="476" spans="1:24" x14ac:dyDescent="0.2">
      <c r="A476" s="258">
        <v>210381</v>
      </c>
      <c r="B476" s="258" t="s">
        <v>605</v>
      </c>
      <c r="C476" s="258" t="s">
        <v>158</v>
      </c>
      <c r="D476" s="258" t="s">
        <v>606</v>
      </c>
      <c r="E476" s="258" t="s">
        <v>530</v>
      </c>
      <c r="F476" s="260">
        <v>33243</v>
      </c>
      <c r="G476" s="258" t="s">
        <v>504</v>
      </c>
      <c r="H476" s="258" t="s">
        <v>532</v>
      </c>
      <c r="I476" s="258" t="s">
        <v>69</v>
      </c>
      <c r="M476" s="258" t="s">
        <v>504</v>
      </c>
      <c r="S476" s="258">
        <v>430</v>
      </c>
      <c r="T476" s="258">
        <v>44256</v>
      </c>
      <c r="U476" s="258">
        <v>13000</v>
      </c>
      <c r="V476" s="258" t="s">
        <v>1626</v>
      </c>
      <c r="X476" s="258" t="s">
        <v>1626</v>
      </c>
    </row>
    <row r="477" spans="1:24" x14ac:dyDescent="0.2">
      <c r="A477" s="258">
        <v>210383</v>
      </c>
      <c r="B477" s="258" t="s">
        <v>781</v>
      </c>
      <c r="C477" s="258" t="s">
        <v>78</v>
      </c>
      <c r="D477" s="258" t="s">
        <v>398</v>
      </c>
      <c r="E477" s="258" t="s">
        <v>531</v>
      </c>
      <c r="F477" s="260">
        <v>35065</v>
      </c>
      <c r="G477" s="258" t="s">
        <v>1733</v>
      </c>
      <c r="H477" s="258" t="s">
        <v>532</v>
      </c>
      <c r="I477" s="258" t="s">
        <v>69</v>
      </c>
      <c r="M477" s="258" t="s">
        <v>515</v>
      </c>
    </row>
    <row r="478" spans="1:24" x14ac:dyDescent="0.2">
      <c r="A478" s="258">
        <v>210390</v>
      </c>
      <c r="B478" s="258" t="s">
        <v>841</v>
      </c>
      <c r="C478" s="258" t="s">
        <v>78</v>
      </c>
      <c r="D478" s="258" t="s">
        <v>309</v>
      </c>
      <c r="E478" s="258" t="s">
        <v>531</v>
      </c>
      <c r="F478" s="260">
        <v>34198</v>
      </c>
      <c r="G478" s="258" t="s">
        <v>1734</v>
      </c>
      <c r="H478" s="258" t="s">
        <v>532</v>
      </c>
      <c r="I478" s="258" t="s">
        <v>69</v>
      </c>
      <c r="M478" s="258" t="s">
        <v>519</v>
      </c>
    </row>
    <row r="479" spans="1:24" x14ac:dyDescent="0.2">
      <c r="A479" s="258">
        <v>210414</v>
      </c>
      <c r="B479" s="258" t="s">
        <v>846</v>
      </c>
      <c r="C479" s="258" t="s">
        <v>166</v>
      </c>
      <c r="D479" s="258" t="s">
        <v>303</v>
      </c>
      <c r="E479" s="258" t="s">
        <v>530</v>
      </c>
      <c r="F479" s="260">
        <v>34566</v>
      </c>
      <c r="G479" s="258" t="s">
        <v>504</v>
      </c>
      <c r="H479" s="258" t="s">
        <v>532</v>
      </c>
      <c r="I479" s="258" t="s">
        <v>69</v>
      </c>
      <c r="M479" s="258" t="s">
        <v>519</v>
      </c>
    </row>
    <row r="480" spans="1:24" x14ac:dyDescent="0.2">
      <c r="A480" s="258">
        <v>210416</v>
      </c>
      <c r="B480" s="258" t="s">
        <v>821</v>
      </c>
      <c r="C480" s="258" t="s">
        <v>195</v>
      </c>
      <c r="D480" s="258" t="s">
        <v>315</v>
      </c>
      <c r="E480" s="258" t="s">
        <v>530</v>
      </c>
      <c r="F480" s="260">
        <v>34452</v>
      </c>
      <c r="G480" s="258" t="s">
        <v>504</v>
      </c>
      <c r="H480" s="258" t="s">
        <v>532</v>
      </c>
      <c r="I480" s="258" t="s">
        <v>69</v>
      </c>
      <c r="M480" s="258" t="s">
        <v>516</v>
      </c>
    </row>
    <row r="481" spans="1:24" x14ac:dyDescent="0.2">
      <c r="A481" s="258">
        <v>210420</v>
      </c>
      <c r="B481" s="258" t="s">
        <v>824</v>
      </c>
      <c r="C481" s="258" t="s">
        <v>74</v>
      </c>
      <c r="D481" s="258" t="s">
        <v>337</v>
      </c>
      <c r="E481" s="258" t="s">
        <v>530</v>
      </c>
      <c r="F481" s="260">
        <v>34852</v>
      </c>
      <c r="G481" s="258" t="s">
        <v>504</v>
      </c>
      <c r="H481" s="258" t="s">
        <v>532</v>
      </c>
      <c r="I481" s="258" t="s">
        <v>69</v>
      </c>
      <c r="M481" s="258" t="s">
        <v>516</v>
      </c>
    </row>
    <row r="482" spans="1:24" x14ac:dyDescent="0.2">
      <c r="A482" s="258">
        <v>210432</v>
      </c>
      <c r="B482" s="258" t="s">
        <v>730</v>
      </c>
      <c r="C482" s="258" t="s">
        <v>151</v>
      </c>
      <c r="D482" s="258" t="s">
        <v>299</v>
      </c>
      <c r="E482" s="258" t="s">
        <v>530</v>
      </c>
      <c r="F482" s="260">
        <v>34354</v>
      </c>
      <c r="G482" s="258" t="s">
        <v>1723</v>
      </c>
      <c r="H482" s="258" t="s">
        <v>532</v>
      </c>
      <c r="I482" s="258" t="s">
        <v>69</v>
      </c>
      <c r="M482" s="258" t="s">
        <v>506</v>
      </c>
      <c r="S482" s="258">
        <v>456</v>
      </c>
      <c r="T482" s="258">
        <v>44258</v>
      </c>
      <c r="U482" s="258">
        <v>10000</v>
      </c>
    </row>
    <row r="483" spans="1:24" x14ac:dyDescent="0.2">
      <c r="A483" s="258">
        <v>210483</v>
      </c>
      <c r="B483" s="258" t="s">
        <v>668</v>
      </c>
      <c r="C483" s="258" t="s">
        <v>73</v>
      </c>
      <c r="D483" s="258" t="s">
        <v>465</v>
      </c>
      <c r="E483" s="258" t="s">
        <v>530</v>
      </c>
      <c r="F483" s="260">
        <v>33604</v>
      </c>
      <c r="G483" s="258" t="s">
        <v>504</v>
      </c>
      <c r="H483" s="258" t="s">
        <v>532</v>
      </c>
      <c r="I483" s="258" t="s">
        <v>69</v>
      </c>
      <c r="M483" s="258" t="s">
        <v>504</v>
      </c>
    </row>
    <row r="484" spans="1:24" x14ac:dyDescent="0.2">
      <c r="A484" s="258">
        <v>210493</v>
      </c>
      <c r="B484" s="258" t="s">
        <v>1490</v>
      </c>
      <c r="C484" s="258" t="s">
        <v>1305</v>
      </c>
      <c r="D484" s="258" t="s">
        <v>429</v>
      </c>
      <c r="E484" s="258" t="s">
        <v>530</v>
      </c>
      <c r="F484" s="260">
        <v>34953</v>
      </c>
      <c r="G484" s="258" t="s">
        <v>504</v>
      </c>
      <c r="H484" s="258" t="s">
        <v>532</v>
      </c>
      <c r="I484" s="258" t="s">
        <v>69</v>
      </c>
      <c r="M484" s="258" t="s">
        <v>506</v>
      </c>
    </row>
    <row r="485" spans="1:24" x14ac:dyDescent="0.2">
      <c r="A485" s="258">
        <v>210520</v>
      </c>
      <c r="B485" s="258" t="s">
        <v>799</v>
      </c>
      <c r="C485" s="258" t="s">
        <v>79</v>
      </c>
      <c r="D485" s="258" t="s">
        <v>348</v>
      </c>
      <c r="E485" s="258" t="s">
        <v>531</v>
      </c>
      <c r="F485" s="260">
        <v>30938</v>
      </c>
      <c r="G485" s="258" t="s">
        <v>516</v>
      </c>
      <c r="H485" s="258" t="s">
        <v>532</v>
      </c>
      <c r="I485" s="258" t="s">
        <v>69</v>
      </c>
      <c r="M485" s="258" t="s">
        <v>516</v>
      </c>
    </row>
    <row r="486" spans="1:24" x14ac:dyDescent="0.2">
      <c r="A486" s="258">
        <v>210531</v>
      </c>
      <c r="B486" s="258" t="s">
        <v>647</v>
      </c>
      <c r="C486" s="258" t="s">
        <v>223</v>
      </c>
      <c r="D486" s="258" t="s">
        <v>380</v>
      </c>
      <c r="E486" s="258" t="s">
        <v>531</v>
      </c>
      <c r="F486" s="260">
        <v>34910</v>
      </c>
      <c r="G486" s="258" t="s">
        <v>504</v>
      </c>
      <c r="H486" s="258" t="s">
        <v>532</v>
      </c>
      <c r="I486" s="258" t="s">
        <v>69</v>
      </c>
      <c r="M486" s="258" t="s">
        <v>504</v>
      </c>
    </row>
    <row r="487" spans="1:24" x14ac:dyDescent="0.2">
      <c r="A487" s="258">
        <v>210548</v>
      </c>
      <c r="B487" s="258" t="s">
        <v>756</v>
      </c>
      <c r="C487" s="258" t="s">
        <v>78</v>
      </c>
      <c r="D487" s="258" t="s">
        <v>372</v>
      </c>
      <c r="E487" s="258" t="s">
        <v>530</v>
      </c>
      <c r="F487" s="260">
        <v>34446</v>
      </c>
      <c r="G487" s="258" t="s">
        <v>504</v>
      </c>
      <c r="H487" s="258" t="s">
        <v>532</v>
      </c>
      <c r="I487" s="258" t="s">
        <v>69</v>
      </c>
      <c r="M487" s="258" t="s">
        <v>514</v>
      </c>
    </row>
    <row r="488" spans="1:24" x14ac:dyDescent="0.2">
      <c r="A488" s="258">
        <v>210590</v>
      </c>
      <c r="B488" s="258" t="s">
        <v>211</v>
      </c>
      <c r="C488" s="258" t="s">
        <v>167</v>
      </c>
      <c r="D488" s="258" t="s">
        <v>340</v>
      </c>
      <c r="E488" s="258" t="s">
        <v>530</v>
      </c>
      <c r="F488" s="260">
        <v>33996</v>
      </c>
      <c r="G488" s="258" t="s">
        <v>504</v>
      </c>
      <c r="H488" s="258" t="s">
        <v>532</v>
      </c>
      <c r="I488" s="258" t="s">
        <v>69</v>
      </c>
      <c r="M488" s="258" t="s">
        <v>524</v>
      </c>
      <c r="S488" s="258">
        <v>295</v>
      </c>
      <c r="T488" s="258">
        <v>44238</v>
      </c>
      <c r="U488" s="258">
        <v>11500</v>
      </c>
    </row>
    <row r="489" spans="1:24" x14ac:dyDescent="0.2">
      <c r="A489" s="258">
        <v>210599</v>
      </c>
      <c r="B489" s="258" t="s">
        <v>933</v>
      </c>
      <c r="C489" s="258" t="s">
        <v>121</v>
      </c>
      <c r="D489" s="258" t="s">
        <v>455</v>
      </c>
      <c r="E489" s="258" t="s">
        <v>530</v>
      </c>
      <c r="F489" s="260">
        <v>26205</v>
      </c>
      <c r="G489" s="258" t="s">
        <v>1723</v>
      </c>
      <c r="H489" s="258" t="s">
        <v>962</v>
      </c>
      <c r="I489" s="258" t="s">
        <v>69</v>
      </c>
    </row>
    <row r="490" spans="1:24" x14ac:dyDescent="0.2">
      <c r="A490" s="258">
        <v>210607</v>
      </c>
      <c r="B490" s="258" t="s">
        <v>1478</v>
      </c>
      <c r="C490" s="258" t="s">
        <v>153</v>
      </c>
      <c r="D490" s="258" t="s">
        <v>391</v>
      </c>
      <c r="E490" s="258" t="s">
        <v>531</v>
      </c>
      <c r="F490" s="260">
        <v>34939</v>
      </c>
      <c r="G490" s="258" t="s">
        <v>504</v>
      </c>
      <c r="H490" s="258" t="s">
        <v>532</v>
      </c>
      <c r="I490" s="258" t="s">
        <v>69</v>
      </c>
      <c r="M490" s="258" t="s">
        <v>506</v>
      </c>
    </row>
    <row r="491" spans="1:24" x14ac:dyDescent="0.2">
      <c r="A491" s="258">
        <v>210615</v>
      </c>
      <c r="B491" s="258" t="s">
        <v>639</v>
      </c>
      <c r="C491" s="258" t="s">
        <v>98</v>
      </c>
      <c r="D491" s="258" t="s">
        <v>385</v>
      </c>
      <c r="E491" s="258" t="s">
        <v>530</v>
      </c>
      <c r="F491" s="260">
        <v>34448</v>
      </c>
      <c r="G491" s="258" t="s">
        <v>1670</v>
      </c>
      <c r="H491" s="258" t="s">
        <v>532</v>
      </c>
      <c r="I491" s="258" t="s">
        <v>69</v>
      </c>
      <c r="M491" s="258" t="s">
        <v>504</v>
      </c>
      <c r="S491" s="258">
        <v>283</v>
      </c>
      <c r="T491" s="258">
        <v>44251</v>
      </c>
      <c r="U491" s="258">
        <v>15000</v>
      </c>
      <c r="W491" s="258" t="s">
        <v>1626</v>
      </c>
      <c r="X491" s="258" t="s">
        <v>1626</v>
      </c>
    </row>
    <row r="492" spans="1:24" x14ac:dyDescent="0.2">
      <c r="A492" s="258">
        <v>210634</v>
      </c>
      <c r="B492" s="258" t="s">
        <v>819</v>
      </c>
      <c r="C492" s="258" t="s">
        <v>210</v>
      </c>
      <c r="D492" s="258" t="s">
        <v>444</v>
      </c>
      <c r="E492" s="258" t="s">
        <v>530</v>
      </c>
      <c r="F492" s="260">
        <v>30227</v>
      </c>
      <c r="G492" s="258" t="s">
        <v>504</v>
      </c>
      <c r="H492" s="258" t="s">
        <v>532</v>
      </c>
      <c r="I492" s="258" t="s">
        <v>69</v>
      </c>
      <c r="M492" s="258" t="s">
        <v>516</v>
      </c>
      <c r="S492" s="258">
        <v>441</v>
      </c>
      <c r="T492" s="258">
        <v>44258</v>
      </c>
      <c r="U492" s="258">
        <v>37500</v>
      </c>
    </row>
    <row r="493" spans="1:24" x14ac:dyDescent="0.2">
      <c r="A493" s="258">
        <v>210660</v>
      </c>
      <c r="B493" s="258" t="s">
        <v>806</v>
      </c>
      <c r="C493" s="258" t="s">
        <v>82</v>
      </c>
      <c r="D493" s="258" t="s">
        <v>412</v>
      </c>
      <c r="E493" s="258" t="s">
        <v>530</v>
      </c>
      <c r="F493" s="260">
        <v>31107</v>
      </c>
      <c r="G493" s="258" t="s">
        <v>504</v>
      </c>
      <c r="H493" s="258" t="s">
        <v>532</v>
      </c>
      <c r="I493" s="258" t="s">
        <v>69</v>
      </c>
      <c r="M493" s="258" t="s">
        <v>516</v>
      </c>
    </row>
    <row r="494" spans="1:24" x14ac:dyDescent="0.2">
      <c r="A494" s="258">
        <v>210672</v>
      </c>
      <c r="B494" s="258" t="s">
        <v>632</v>
      </c>
      <c r="C494" s="258" t="s">
        <v>74</v>
      </c>
      <c r="D494" s="258" t="s">
        <v>376</v>
      </c>
      <c r="E494" s="258" t="s">
        <v>531</v>
      </c>
      <c r="F494" s="260">
        <v>34730</v>
      </c>
      <c r="G494" s="258" t="s">
        <v>504</v>
      </c>
      <c r="H494" s="258" t="s">
        <v>532</v>
      </c>
      <c r="I494" s="258" t="s">
        <v>69</v>
      </c>
      <c r="M494" s="258" t="s">
        <v>504</v>
      </c>
    </row>
    <row r="495" spans="1:24" x14ac:dyDescent="0.2">
      <c r="A495" s="258">
        <v>210747</v>
      </c>
      <c r="B495" s="258" t="s">
        <v>1489</v>
      </c>
      <c r="C495" s="258" t="s">
        <v>133</v>
      </c>
      <c r="D495" s="258" t="s">
        <v>998</v>
      </c>
      <c r="E495" s="258" t="s">
        <v>530</v>
      </c>
      <c r="F495" s="260">
        <v>34328</v>
      </c>
      <c r="G495" s="258" t="s">
        <v>504</v>
      </c>
      <c r="H495" s="258" t="s">
        <v>532</v>
      </c>
      <c r="I495" s="258" t="s">
        <v>69</v>
      </c>
      <c r="M495" s="258" t="s">
        <v>506</v>
      </c>
    </row>
    <row r="496" spans="1:24" x14ac:dyDescent="0.2">
      <c r="A496" s="258">
        <v>210765</v>
      </c>
      <c r="B496" s="258" t="s">
        <v>1472</v>
      </c>
      <c r="C496" s="258" t="s">
        <v>187</v>
      </c>
      <c r="D496" s="258" t="s">
        <v>340</v>
      </c>
      <c r="E496" s="258" t="s">
        <v>530</v>
      </c>
      <c r="F496" s="260">
        <v>31413</v>
      </c>
      <c r="G496" s="258" t="s">
        <v>1666</v>
      </c>
      <c r="H496" s="258" t="s">
        <v>532</v>
      </c>
      <c r="I496" s="258" t="s">
        <v>69</v>
      </c>
      <c r="M496" s="258" t="s">
        <v>528</v>
      </c>
    </row>
    <row r="497" spans="1:21" x14ac:dyDescent="0.2">
      <c r="A497" s="258">
        <v>210803</v>
      </c>
      <c r="B497" s="258" t="s">
        <v>691</v>
      </c>
      <c r="C497" s="258" t="s">
        <v>210</v>
      </c>
      <c r="D497" s="258" t="s">
        <v>297</v>
      </c>
      <c r="E497" s="258" t="s">
        <v>531</v>
      </c>
      <c r="F497" s="260">
        <v>33394</v>
      </c>
      <c r="G497" s="258" t="s">
        <v>1682</v>
      </c>
      <c r="H497" s="258" t="s">
        <v>532</v>
      </c>
      <c r="I497" s="258" t="s">
        <v>69</v>
      </c>
      <c r="M497" s="258" t="s">
        <v>506</v>
      </c>
    </row>
    <row r="498" spans="1:21" x14ac:dyDescent="0.2">
      <c r="A498" s="258">
        <v>210821</v>
      </c>
      <c r="B498" s="258" t="s">
        <v>1246</v>
      </c>
      <c r="C498" s="258" t="s">
        <v>231</v>
      </c>
      <c r="D498" s="258" t="s">
        <v>1247</v>
      </c>
      <c r="E498" s="258" t="s">
        <v>531</v>
      </c>
      <c r="F498" s="260">
        <v>35184</v>
      </c>
      <c r="G498" s="258" t="s">
        <v>504</v>
      </c>
      <c r="H498" s="258" t="s">
        <v>532</v>
      </c>
      <c r="I498" s="258" t="s">
        <v>69</v>
      </c>
      <c r="M498" s="258" t="s">
        <v>515</v>
      </c>
    </row>
    <row r="499" spans="1:21" x14ac:dyDescent="0.2">
      <c r="A499" s="258">
        <v>210837</v>
      </c>
      <c r="B499" s="258" t="s">
        <v>945</v>
      </c>
      <c r="C499" s="258" t="s">
        <v>489</v>
      </c>
      <c r="D499" s="258" t="s">
        <v>946</v>
      </c>
      <c r="E499" s="258" t="s">
        <v>530</v>
      </c>
      <c r="F499" s="260">
        <v>34392</v>
      </c>
      <c r="G499" s="258" t="s">
        <v>504</v>
      </c>
      <c r="H499" s="258" t="s">
        <v>962</v>
      </c>
      <c r="I499" s="258" t="s">
        <v>69</v>
      </c>
    </row>
    <row r="500" spans="1:21" x14ac:dyDescent="0.2">
      <c r="A500" s="258">
        <v>210858</v>
      </c>
      <c r="B500" s="258" t="s">
        <v>590</v>
      </c>
      <c r="C500" s="258" t="s">
        <v>74</v>
      </c>
      <c r="D500" s="258" t="s">
        <v>422</v>
      </c>
      <c r="E500" s="258" t="s">
        <v>531</v>
      </c>
      <c r="F500" s="260">
        <v>34714</v>
      </c>
      <c r="G500" s="258" t="s">
        <v>504</v>
      </c>
      <c r="H500" s="258" t="s">
        <v>532</v>
      </c>
      <c r="I500" s="258" t="s">
        <v>69</v>
      </c>
      <c r="M500" s="258" t="s">
        <v>504</v>
      </c>
    </row>
    <row r="501" spans="1:21" x14ac:dyDescent="0.2">
      <c r="A501" s="258">
        <v>210885</v>
      </c>
      <c r="B501" s="258" t="s">
        <v>683</v>
      </c>
      <c r="C501" s="258" t="s">
        <v>134</v>
      </c>
      <c r="D501" s="258" t="s">
        <v>684</v>
      </c>
      <c r="E501" s="258" t="s">
        <v>530</v>
      </c>
      <c r="F501" s="260">
        <v>34745</v>
      </c>
      <c r="G501" s="258" t="s">
        <v>1724</v>
      </c>
      <c r="H501" s="258" t="s">
        <v>532</v>
      </c>
      <c r="I501" s="258" t="s">
        <v>69</v>
      </c>
      <c r="M501" s="258" t="s">
        <v>506</v>
      </c>
    </row>
    <row r="502" spans="1:21" x14ac:dyDescent="0.2">
      <c r="A502" s="258">
        <v>210889</v>
      </c>
      <c r="B502" s="258" t="s">
        <v>1369</v>
      </c>
      <c r="C502" s="258" t="s">
        <v>82</v>
      </c>
      <c r="D502" s="258" t="s">
        <v>372</v>
      </c>
      <c r="E502" s="258" t="s">
        <v>530</v>
      </c>
      <c r="F502" s="260">
        <v>34702</v>
      </c>
      <c r="G502" s="258" t="s">
        <v>504</v>
      </c>
      <c r="H502" s="258" t="s">
        <v>532</v>
      </c>
      <c r="I502" s="258" t="s">
        <v>69</v>
      </c>
      <c r="M502" s="258" t="s">
        <v>504</v>
      </c>
    </row>
    <row r="503" spans="1:21" x14ac:dyDescent="0.2">
      <c r="A503" s="258">
        <v>210912</v>
      </c>
      <c r="B503" s="258" t="s">
        <v>1375</v>
      </c>
      <c r="C503" s="258" t="s">
        <v>88</v>
      </c>
      <c r="D503" s="258" t="s">
        <v>372</v>
      </c>
      <c r="E503" s="258" t="s">
        <v>531</v>
      </c>
      <c r="F503" s="260">
        <v>34862</v>
      </c>
      <c r="G503" s="258" t="s">
        <v>504</v>
      </c>
      <c r="H503" s="258" t="s">
        <v>532</v>
      </c>
      <c r="I503" s="258" t="s">
        <v>69</v>
      </c>
      <c r="M503" s="258" t="s">
        <v>504</v>
      </c>
    </row>
    <row r="504" spans="1:21" x14ac:dyDescent="0.2">
      <c r="A504" s="258">
        <v>210923</v>
      </c>
      <c r="B504" s="258" t="s">
        <v>1143</v>
      </c>
      <c r="C504" s="258" t="s">
        <v>85</v>
      </c>
      <c r="D504" s="258" t="s">
        <v>317</v>
      </c>
      <c r="E504" s="258" t="s">
        <v>531</v>
      </c>
      <c r="F504" s="260">
        <v>34354</v>
      </c>
      <c r="G504" s="258" t="s">
        <v>504</v>
      </c>
      <c r="H504" s="258" t="s">
        <v>532</v>
      </c>
      <c r="I504" s="258" t="s">
        <v>69</v>
      </c>
      <c r="M504" s="258" t="s">
        <v>524</v>
      </c>
    </row>
    <row r="505" spans="1:21" x14ac:dyDescent="0.2">
      <c r="A505" s="258">
        <v>210947</v>
      </c>
      <c r="B505" s="258" t="s">
        <v>1339</v>
      </c>
      <c r="C505" s="258" t="s">
        <v>168</v>
      </c>
      <c r="D505" s="258" t="s">
        <v>286</v>
      </c>
      <c r="E505" s="258" t="s">
        <v>531</v>
      </c>
      <c r="F505" s="260">
        <v>33453</v>
      </c>
      <c r="G505" s="258" t="s">
        <v>504</v>
      </c>
      <c r="H505" s="258" t="s">
        <v>532</v>
      </c>
      <c r="I505" s="258" t="s">
        <v>69</v>
      </c>
      <c r="M505" s="258" t="s">
        <v>504</v>
      </c>
    </row>
    <row r="506" spans="1:21" x14ac:dyDescent="0.2">
      <c r="A506" s="258">
        <v>210984</v>
      </c>
      <c r="B506" s="258" t="s">
        <v>783</v>
      </c>
      <c r="C506" s="258" t="s">
        <v>101</v>
      </c>
      <c r="D506" s="258" t="s">
        <v>377</v>
      </c>
      <c r="E506" s="258" t="s">
        <v>531</v>
      </c>
      <c r="F506" s="260">
        <v>35065</v>
      </c>
      <c r="G506" s="258" t="s">
        <v>1638</v>
      </c>
      <c r="H506" s="258" t="s">
        <v>532</v>
      </c>
      <c r="I506" s="258" t="s">
        <v>69</v>
      </c>
      <c r="M506" s="258" t="s">
        <v>515</v>
      </c>
    </row>
    <row r="507" spans="1:21" x14ac:dyDescent="0.2">
      <c r="A507" s="258">
        <v>210988</v>
      </c>
      <c r="B507" s="258" t="s">
        <v>649</v>
      </c>
      <c r="C507" s="258" t="s">
        <v>102</v>
      </c>
      <c r="D507" s="258" t="s">
        <v>435</v>
      </c>
      <c r="E507" s="258" t="s">
        <v>531</v>
      </c>
      <c r="F507" s="260">
        <v>35065</v>
      </c>
      <c r="G507" s="258" t="s">
        <v>504</v>
      </c>
      <c r="H507" s="258" t="s">
        <v>532</v>
      </c>
      <c r="I507" s="258" t="s">
        <v>69</v>
      </c>
      <c r="M507" s="258" t="s">
        <v>504</v>
      </c>
    </row>
    <row r="508" spans="1:21" x14ac:dyDescent="0.2">
      <c r="A508" s="258">
        <v>210989</v>
      </c>
      <c r="B508" s="258" t="s">
        <v>608</v>
      </c>
      <c r="C508" s="258" t="s">
        <v>159</v>
      </c>
      <c r="D508" s="258" t="s">
        <v>413</v>
      </c>
      <c r="E508" s="258" t="s">
        <v>530</v>
      </c>
      <c r="F508" s="260">
        <v>35280</v>
      </c>
      <c r="G508" s="258" t="s">
        <v>504</v>
      </c>
      <c r="H508" s="258" t="s">
        <v>532</v>
      </c>
      <c r="I508" s="258" t="s">
        <v>69</v>
      </c>
      <c r="M508" s="258" t="s">
        <v>504</v>
      </c>
    </row>
    <row r="509" spans="1:21" x14ac:dyDescent="0.2">
      <c r="A509" s="258">
        <v>211007</v>
      </c>
      <c r="B509" s="258" t="s">
        <v>670</v>
      </c>
      <c r="C509" s="258" t="s">
        <v>671</v>
      </c>
      <c r="D509" s="258" t="s">
        <v>339</v>
      </c>
      <c r="E509" s="258" t="s">
        <v>531</v>
      </c>
      <c r="F509" s="260">
        <v>34918</v>
      </c>
      <c r="G509" s="258" t="s">
        <v>513</v>
      </c>
      <c r="H509" s="258" t="s">
        <v>532</v>
      </c>
      <c r="I509" s="258" t="s">
        <v>69</v>
      </c>
      <c r="M509" s="258" t="s">
        <v>513</v>
      </c>
    </row>
    <row r="510" spans="1:21" x14ac:dyDescent="0.2">
      <c r="A510" s="258">
        <v>211010</v>
      </c>
      <c r="B510" s="258" t="s">
        <v>760</v>
      </c>
      <c r="C510" s="258" t="s">
        <v>487</v>
      </c>
      <c r="D510" s="258" t="s">
        <v>404</v>
      </c>
      <c r="E510" s="258" t="s">
        <v>530</v>
      </c>
      <c r="F510" s="260">
        <v>33633</v>
      </c>
      <c r="G510" s="258" t="s">
        <v>504</v>
      </c>
      <c r="H510" s="258" t="s">
        <v>532</v>
      </c>
      <c r="I510" s="258" t="s">
        <v>69</v>
      </c>
      <c r="M510" s="258" t="s">
        <v>514</v>
      </c>
    </row>
    <row r="511" spans="1:21" x14ac:dyDescent="0.2">
      <c r="A511" s="258">
        <v>211019</v>
      </c>
      <c r="B511" s="258" t="s">
        <v>866</v>
      </c>
      <c r="C511" s="258" t="s">
        <v>157</v>
      </c>
      <c r="D511" s="258" t="s">
        <v>299</v>
      </c>
      <c r="E511" s="258" t="s">
        <v>531</v>
      </c>
      <c r="F511" s="260">
        <v>34869</v>
      </c>
      <c r="G511" s="258" t="s">
        <v>504</v>
      </c>
      <c r="H511" s="258" t="s">
        <v>532</v>
      </c>
      <c r="I511" s="258" t="s">
        <v>69</v>
      </c>
      <c r="M511" s="258" t="s">
        <v>518</v>
      </c>
      <c r="S511" s="258">
        <v>254</v>
      </c>
      <c r="T511" s="258">
        <v>44235</v>
      </c>
      <c r="U511" s="258">
        <v>1500</v>
      </c>
    </row>
    <row r="512" spans="1:21" x14ac:dyDescent="0.2">
      <c r="A512" s="258">
        <v>211035</v>
      </c>
      <c r="B512" s="258" t="s">
        <v>1276</v>
      </c>
      <c r="C512" s="258" t="s">
        <v>78</v>
      </c>
      <c r="D512" s="258" t="s">
        <v>325</v>
      </c>
      <c r="E512" s="258" t="s">
        <v>531</v>
      </c>
      <c r="F512" s="260">
        <v>32533</v>
      </c>
      <c r="G512" s="258" t="s">
        <v>1638</v>
      </c>
      <c r="H512" s="258" t="s">
        <v>532</v>
      </c>
      <c r="I512" s="258" t="s">
        <v>69</v>
      </c>
      <c r="M512" s="258" t="s">
        <v>515</v>
      </c>
    </row>
    <row r="513" spans="1:21" x14ac:dyDescent="0.2">
      <c r="A513" s="258">
        <v>211050</v>
      </c>
      <c r="B513" s="258" t="s">
        <v>645</v>
      </c>
      <c r="C513" s="258" t="s">
        <v>206</v>
      </c>
      <c r="D513" s="258" t="s">
        <v>331</v>
      </c>
      <c r="E513" s="258" t="s">
        <v>530</v>
      </c>
      <c r="F513" s="260">
        <v>34704</v>
      </c>
      <c r="G513" s="258" t="s">
        <v>504</v>
      </c>
      <c r="H513" s="258" t="s">
        <v>532</v>
      </c>
      <c r="I513" s="258" t="s">
        <v>69</v>
      </c>
      <c r="M513" s="258" t="s">
        <v>504</v>
      </c>
    </row>
    <row r="514" spans="1:21" x14ac:dyDescent="0.2">
      <c r="A514" s="258">
        <v>211066</v>
      </c>
      <c r="B514" s="258" t="s">
        <v>643</v>
      </c>
      <c r="C514" s="258" t="s">
        <v>89</v>
      </c>
      <c r="D514" s="258" t="s">
        <v>342</v>
      </c>
      <c r="E514" s="258" t="s">
        <v>530</v>
      </c>
      <c r="F514" s="260">
        <v>35339</v>
      </c>
      <c r="G514" s="258" t="s">
        <v>504</v>
      </c>
      <c r="H514" s="258" t="s">
        <v>532</v>
      </c>
      <c r="I514" s="258" t="s">
        <v>69</v>
      </c>
      <c r="M514" s="258" t="s">
        <v>504</v>
      </c>
    </row>
    <row r="515" spans="1:21" x14ac:dyDescent="0.2">
      <c r="A515" s="258">
        <v>211095</v>
      </c>
      <c r="B515" s="258" t="s">
        <v>685</v>
      </c>
      <c r="C515" s="258" t="s">
        <v>71</v>
      </c>
      <c r="D515" s="258" t="s">
        <v>686</v>
      </c>
      <c r="E515" s="258" t="s">
        <v>531</v>
      </c>
      <c r="F515" s="260">
        <v>32295</v>
      </c>
      <c r="G515" s="258" t="s">
        <v>1740</v>
      </c>
      <c r="H515" s="258" t="s">
        <v>532</v>
      </c>
      <c r="I515" s="258" t="s">
        <v>69</v>
      </c>
      <c r="M515" s="258" t="s">
        <v>506</v>
      </c>
    </row>
    <row r="516" spans="1:21" x14ac:dyDescent="0.2">
      <c r="A516" s="258">
        <v>211097</v>
      </c>
      <c r="B516" s="258" t="s">
        <v>729</v>
      </c>
      <c r="C516" s="258" t="s">
        <v>189</v>
      </c>
      <c r="D516" s="258" t="s">
        <v>382</v>
      </c>
      <c r="E516" s="258" t="s">
        <v>530</v>
      </c>
      <c r="F516" s="260">
        <v>34335</v>
      </c>
      <c r="G516" s="258" t="s">
        <v>1741</v>
      </c>
      <c r="H516" s="258" t="s">
        <v>532</v>
      </c>
      <c r="I516" s="258" t="s">
        <v>69</v>
      </c>
      <c r="M516" s="258" t="s">
        <v>506</v>
      </c>
    </row>
    <row r="517" spans="1:21" x14ac:dyDescent="0.2">
      <c r="A517" s="258">
        <v>211101</v>
      </c>
      <c r="B517" s="258" t="s">
        <v>950</v>
      </c>
      <c r="C517" s="258" t="s">
        <v>189</v>
      </c>
      <c r="D517" s="258" t="s">
        <v>426</v>
      </c>
      <c r="E517" s="258" t="s">
        <v>530</v>
      </c>
      <c r="F517" s="260">
        <v>34924</v>
      </c>
      <c r="G517" s="258" t="s">
        <v>504</v>
      </c>
      <c r="H517" s="258" t="s">
        <v>962</v>
      </c>
      <c r="I517" s="258" t="s">
        <v>69</v>
      </c>
    </row>
    <row r="518" spans="1:21" x14ac:dyDescent="0.2">
      <c r="A518" s="258">
        <v>211105</v>
      </c>
      <c r="B518" s="258" t="s">
        <v>952</v>
      </c>
      <c r="C518" s="258" t="s">
        <v>78</v>
      </c>
      <c r="D518" s="258" t="s">
        <v>358</v>
      </c>
      <c r="E518" s="258" t="s">
        <v>530</v>
      </c>
      <c r="F518" s="260">
        <v>34895</v>
      </c>
      <c r="G518" s="258" t="s">
        <v>504</v>
      </c>
      <c r="H518" s="258" t="s">
        <v>963</v>
      </c>
      <c r="I518" s="258" t="s">
        <v>69</v>
      </c>
    </row>
    <row r="519" spans="1:21" x14ac:dyDescent="0.2">
      <c r="A519" s="258">
        <v>211150</v>
      </c>
      <c r="B519" s="258" t="s">
        <v>922</v>
      </c>
      <c r="C519" s="258" t="s">
        <v>124</v>
      </c>
      <c r="D519" s="258" t="s">
        <v>462</v>
      </c>
      <c r="E519" s="258" t="s">
        <v>531</v>
      </c>
      <c r="F519" s="260">
        <v>34201</v>
      </c>
      <c r="G519" s="258" t="s">
        <v>504</v>
      </c>
      <c r="H519" s="258" t="s">
        <v>532</v>
      </c>
      <c r="I519" s="258" t="s">
        <v>69</v>
      </c>
      <c r="M519" s="258" t="s">
        <v>524</v>
      </c>
    </row>
    <row r="520" spans="1:21" x14ac:dyDescent="0.2">
      <c r="A520" s="258">
        <v>211164</v>
      </c>
      <c r="B520" s="258" t="s">
        <v>662</v>
      </c>
      <c r="C520" s="258" t="s">
        <v>488</v>
      </c>
      <c r="D520" s="258" t="s">
        <v>332</v>
      </c>
      <c r="E520" s="258" t="s">
        <v>531</v>
      </c>
      <c r="F520" s="260">
        <v>34761</v>
      </c>
      <c r="G520" s="258" t="s">
        <v>504</v>
      </c>
      <c r="H520" s="258" t="s">
        <v>532</v>
      </c>
      <c r="I520" s="258" t="s">
        <v>69</v>
      </c>
      <c r="M520" s="258" t="s">
        <v>504</v>
      </c>
    </row>
    <row r="521" spans="1:21" x14ac:dyDescent="0.2">
      <c r="A521" s="258">
        <v>211180</v>
      </c>
      <c r="B521" s="258" t="s">
        <v>751</v>
      </c>
      <c r="C521" s="258" t="s">
        <v>752</v>
      </c>
      <c r="D521" s="258" t="s">
        <v>368</v>
      </c>
      <c r="E521" s="258" t="s">
        <v>530</v>
      </c>
      <c r="F521" s="260">
        <v>35445</v>
      </c>
      <c r="G521" s="258" t="s">
        <v>504</v>
      </c>
      <c r="H521" s="258" t="s">
        <v>532</v>
      </c>
      <c r="I521" s="258" t="s">
        <v>69</v>
      </c>
      <c r="M521" s="258" t="s">
        <v>514</v>
      </c>
      <c r="S521" s="258">
        <v>134</v>
      </c>
      <c r="T521" s="258">
        <v>44221</v>
      </c>
      <c r="U521" s="258">
        <v>6500</v>
      </c>
    </row>
    <row r="522" spans="1:21" x14ac:dyDescent="0.2">
      <c r="A522" s="258">
        <v>211185</v>
      </c>
      <c r="B522" s="258" t="s">
        <v>656</v>
      </c>
      <c r="C522" s="258" t="s">
        <v>147</v>
      </c>
      <c r="D522" s="258" t="s">
        <v>304</v>
      </c>
      <c r="E522" s="258" t="s">
        <v>530</v>
      </c>
      <c r="F522" s="260">
        <v>35521</v>
      </c>
      <c r="G522" s="258" t="s">
        <v>504</v>
      </c>
      <c r="H522" s="258" t="s">
        <v>532</v>
      </c>
      <c r="I522" s="258" t="s">
        <v>69</v>
      </c>
      <c r="M522" s="258" t="s">
        <v>504</v>
      </c>
    </row>
    <row r="523" spans="1:21" x14ac:dyDescent="0.2">
      <c r="A523" s="258">
        <v>211188</v>
      </c>
      <c r="B523" s="258" t="s">
        <v>858</v>
      </c>
      <c r="C523" s="258" t="s">
        <v>149</v>
      </c>
      <c r="D523" s="258" t="s">
        <v>288</v>
      </c>
      <c r="E523" s="258" t="s">
        <v>531</v>
      </c>
      <c r="F523" s="260">
        <v>33239</v>
      </c>
      <c r="G523" s="258" t="s">
        <v>1743</v>
      </c>
      <c r="H523" s="258" t="s">
        <v>532</v>
      </c>
      <c r="I523" s="258" t="s">
        <v>69</v>
      </c>
      <c r="M523" s="258" t="s">
        <v>528</v>
      </c>
    </row>
    <row r="524" spans="1:21" x14ac:dyDescent="0.2">
      <c r="A524" s="258">
        <v>211190</v>
      </c>
      <c r="B524" s="258" t="s">
        <v>1107</v>
      </c>
      <c r="C524" s="258" t="s">
        <v>1079</v>
      </c>
      <c r="D524" s="258" t="s">
        <v>325</v>
      </c>
      <c r="E524" s="258" t="s">
        <v>530</v>
      </c>
      <c r="F524" s="260">
        <v>34801</v>
      </c>
      <c r="G524" s="258" t="s">
        <v>1744</v>
      </c>
      <c r="H524" s="258" t="s">
        <v>532</v>
      </c>
      <c r="I524" s="258" t="s">
        <v>69</v>
      </c>
      <c r="M524" s="258" t="s">
        <v>523</v>
      </c>
    </row>
    <row r="525" spans="1:21" x14ac:dyDescent="0.2">
      <c r="A525" s="258">
        <v>211237</v>
      </c>
      <c r="B525" s="258" t="s">
        <v>672</v>
      </c>
      <c r="C525" s="258" t="s">
        <v>160</v>
      </c>
      <c r="D525" s="258" t="s">
        <v>391</v>
      </c>
      <c r="E525" s="258" t="s">
        <v>530</v>
      </c>
      <c r="F525" s="260">
        <v>32878</v>
      </c>
      <c r="G525" s="258" t="s">
        <v>513</v>
      </c>
      <c r="H525" s="258" t="s">
        <v>532</v>
      </c>
      <c r="I525" s="258" t="s">
        <v>69</v>
      </c>
      <c r="M525" s="258" t="s">
        <v>513</v>
      </c>
      <c r="S525" s="258">
        <v>173</v>
      </c>
      <c r="T525" s="258">
        <v>44227</v>
      </c>
      <c r="U525" s="258">
        <v>13000</v>
      </c>
    </row>
    <row r="526" spans="1:21" x14ac:dyDescent="0.2">
      <c r="A526" s="258">
        <v>211259</v>
      </c>
      <c r="B526" s="258" t="s">
        <v>769</v>
      </c>
      <c r="C526" s="258" t="s">
        <v>180</v>
      </c>
      <c r="D526" s="258" t="s">
        <v>770</v>
      </c>
      <c r="E526" s="258" t="s">
        <v>530</v>
      </c>
      <c r="F526" s="260">
        <v>34412</v>
      </c>
      <c r="G526" s="258" t="s">
        <v>1746</v>
      </c>
      <c r="H526" s="258" t="s">
        <v>532</v>
      </c>
      <c r="I526" s="258" t="s">
        <v>69</v>
      </c>
      <c r="M526" s="258" t="s">
        <v>515</v>
      </c>
      <c r="S526" s="258">
        <v>269</v>
      </c>
      <c r="T526" s="258">
        <v>44237</v>
      </c>
      <c r="U526" s="258">
        <v>15000</v>
      </c>
    </row>
    <row r="527" spans="1:21" x14ac:dyDescent="0.2">
      <c r="A527" s="258">
        <v>211284</v>
      </c>
      <c r="B527" s="258" t="s">
        <v>1483</v>
      </c>
      <c r="C527" s="258" t="s">
        <v>78</v>
      </c>
      <c r="D527" s="258" t="s">
        <v>1200</v>
      </c>
      <c r="E527" s="258" t="s">
        <v>530</v>
      </c>
      <c r="F527" s="260">
        <v>26042</v>
      </c>
      <c r="G527" s="258" t="s">
        <v>504</v>
      </c>
      <c r="H527" s="258" t="s">
        <v>532</v>
      </c>
      <c r="I527" s="258" t="s">
        <v>69</v>
      </c>
      <c r="M527" s="258" t="s">
        <v>506</v>
      </c>
    </row>
    <row r="528" spans="1:21" x14ac:dyDescent="0.2">
      <c r="A528" s="258">
        <v>211298</v>
      </c>
      <c r="B528" s="258" t="s">
        <v>794</v>
      </c>
      <c r="C528" s="258" t="s">
        <v>86</v>
      </c>
      <c r="D528" s="258" t="s">
        <v>345</v>
      </c>
      <c r="E528" s="258" t="s">
        <v>531</v>
      </c>
      <c r="F528" s="260">
        <v>33654</v>
      </c>
      <c r="G528" s="258" t="s">
        <v>1650</v>
      </c>
      <c r="H528" s="258" t="s">
        <v>532</v>
      </c>
      <c r="I528" s="258" t="s">
        <v>69</v>
      </c>
      <c r="M528" s="258" t="s">
        <v>515</v>
      </c>
    </row>
    <row r="529" spans="1:13" x14ac:dyDescent="0.2">
      <c r="A529" s="258">
        <v>211309</v>
      </c>
      <c r="B529" s="258" t="s">
        <v>1356</v>
      </c>
      <c r="C529" s="258" t="s">
        <v>1030</v>
      </c>
      <c r="D529" s="258" t="s">
        <v>314</v>
      </c>
      <c r="E529" s="258" t="s">
        <v>530</v>
      </c>
      <c r="F529" s="260">
        <v>34731</v>
      </c>
      <c r="G529" s="258" t="s">
        <v>504</v>
      </c>
      <c r="H529" s="258" t="s">
        <v>532</v>
      </c>
      <c r="I529" s="258" t="s">
        <v>69</v>
      </c>
      <c r="M529" s="258" t="s">
        <v>504</v>
      </c>
    </row>
    <row r="530" spans="1:13" x14ac:dyDescent="0.2">
      <c r="A530" s="258">
        <v>211317</v>
      </c>
      <c r="B530" s="258" t="s">
        <v>1208</v>
      </c>
      <c r="C530" s="258" t="s">
        <v>1209</v>
      </c>
      <c r="D530" s="258" t="s">
        <v>315</v>
      </c>
      <c r="E530" s="258" t="s">
        <v>530</v>
      </c>
      <c r="F530" s="260">
        <v>34410</v>
      </c>
      <c r="G530" s="258" t="s">
        <v>1734</v>
      </c>
      <c r="H530" s="258" t="s">
        <v>532</v>
      </c>
      <c r="I530" s="258" t="s">
        <v>69</v>
      </c>
      <c r="M530" s="258" t="s">
        <v>519</v>
      </c>
    </row>
    <row r="531" spans="1:13" x14ac:dyDescent="0.2">
      <c r="A531" s="258">
        <v>211323</v>
      </c>
      <c r="B531" s="258" t="s">
        <v>713</v>
      </c>
      <c r="C531" s="258" t="s">
        <v>140</v>
      </c>
      <c r="D531" s="258" t="s">
        <v>246</v>
      </c>
      <c r="E531" s="258" t="s">
        <v>531</v>
      </c>
      <c r="F531" s="260">
        <v>34117</v>
      </c>
      <c r="G531" s="258" t="s">
        <v>506</v>
      </c>
      <c r="H531" s="258" t="s">
        <v>532</v>
      </c>
      <c r="I531" s="258" t="s">
        <v>69</v>
      </c>
      <c r="M531" s="258" t="s">
        <v>506</v>
      </c>
    </row>
    <row r="532" spans="1:13" x14ac:dyDescent="0.2">
      <c r="A532" s="258">
        <v>211357</v>
      </c>
      <c r="B532" s="258" t="s">
        <v>839</v>
      </c>
      <c r="C532" s="258" t="s">
        <v>177</v>
      </c>
      <c r="D532" s="258" t="s">
        <v>840</v>
      </c>
      <c r="E532" s="258" t="s">
        <v>531</v>
      </c>
      <c r="F532" s="260">
        <v>35435</v>
      </c>
      <c r="G532" s="258" t="s">
        <v>504</v>
      </c>
      <c r="H532" s="258" t="s">
        <v>532</v>
      </c>
      <c r="I532" s="258" t="s">
        <v>69</v>
      </c>
      <c r="M532" s="258" t="s">
        <v>516</v>
      </c>
    </row>
    <row r="533" spans="1:13" x14ac:dyDescent="0.2">
      <c r="A533" s="258">
        <v>211388</v>
      </c>
      <c r="B533" s="258" t="s">
        <v>1477</v>
      </c>
      <c r="C533" s="258" t="s">
        <v>78</v>
      </c>
      <c r="D533" s="258" t="s">
        <v>452</v>
      </c>
      <c r="E533" s="258" t="s">
        <v>531</v>
      </c>
      <c r="F533" s="260">
        <v>34344</v>
      </c>
      <c r="G533" s="258" t="s">
        <v>1682</v>
      </c>
      <c r="H533" s="258" t="s">
        <v>532</v>
      </c>
      <c r="I533" s="258" t="s">
        <v>69</v>
      </c>
      <c r="M533" s="258" t="s">
        <v>506</v>
      </c>
    </row>
    <row r="534" spans="1:13" x14ac:dyDescent="0.2">
      <c r="A534" s="258">
        <v>211396</v>
      </c>
      <c r="B534" s="258" t="s">
        <v>680</v>
      </c>
      <c r="C534" s="258" t="s">
        <v>74</v>
      </c>
      <c r="D534" s="258" t="s">
        <v>346</v>
      </c>
      <c r="E534" s="258" t="s">
        <v>530</v>
      </c>
      <c r="F534" s="260">
        <v>33971</v>
      </c>
      <c r="G534" s="258" t="s">
        <v>1662</v>
      </c>
      <c r="H534" s="258" t="s">
        <v>532</v>
      </c>
      <c r="I534" s="258" t="s">
        <v>69</v>
      </c>
      <c r="M534" s="258" t="s">
        <v>506</v>
      </c>
    </row>
    <row r="535" spans="1:13" x14ac:dyDescent="0.2">
      <c r="A535" s="258">
        <v>211410</v>
      </c>
      <c r="B535" s="258" t="s">
        <v>1291</v>
      </c>
      <c r="C535" s="258" t="s">
        <v>159</v>
      </c>
      <c r="D535" s="258" t="s">
        <v>290</v>
      </c>
      <c r="E535" s="258" t="s">
        <v>531</v>
      </c>
      <c r="F535" s="260">
        <v>34700</v>
      </c>
      <c r="G535" s="258" t="s">
        <v>504</v>
      </c>
      <c r="H535" s="258" t="s">
        <v>532</v>
      </c>
      <c r="I535" s="258" t="s">
        <v>69</v>
      </c>
      <c r="M535" s="258" t="s">
        <v>514</v>
      </c>
    </row>
    <row r="536" spans="1:13" x14ac:dyDescent="0.2">
      <c r="A536" s="258">
        <v>211415</v>
      </c>
      <c r="B536" s="258" t="s">
        <v>1386</v>
      </c>
      <c r="C536" s="258" t="s">
        <v>236</v>
      </c>
      <c r="D536" s="258" t="s">
        <v>1333</v>
      </c>
      <c r="E536" s="258" t="s">
        <v>530</v>
      </c>
      <c r="F536" s="260">
        <v>34941</v>
      </c>
      <c r="G536" s="258" t="s">
        <v>504</v>
      </c>
      <c r="H536" s="258" t="s">
        <v>532</v>
      </c>
      <c r="I536" s="258" t="s">
        <v>69</v>
      </c>
      <c r="M536" s="258" t="s">
        <v>504</v>
      </c>
    </row>
    <row r="537" spans="1:13" x14ac:dyDescent="0.2">
      <c r="A537" s="258">
        <v>211419</v>
      </c>
      <c r="B537" s="258" t="s">
        <v>937</v>
      </c>
      <c r="C537" s="258" t="s">
        <v>105</v>
      </c>
      <c r="D537" s="258" t="s">
        <v>493</v>
      </c>
      <c r="E537" s="258" t="s">
        <v>530</v>
      </c>
      <c r="F537" s="260">
        <v>32880</v>
      </c>
      <c r="G537" s="258" t="s">
        <v>1648</v>
      </c>
      <c r="H537" s="258" t="s">
        <v>962</v>
      </c>
      <c r="I537" s="258" t="s">
        <v>69</v>
      </c>
    </row>
    <row r="538" spans="1:13" x14ac:dyDescent="0.2">
      <c r="A538" s="258">
        <v>211420</v>
      </c>
      <c r="B538" s="258" t="s">
        <v>1591</v>
      </c>
      <c r="C538" s="258" t="s">
        <v>1324</v>
      </c>
      <c r="D538" s="258" t="s">
        <v>1237</v>
      </c>
      <c r="E538" s="258" t="s">
        <v>530</v>
      </c>
      <c r="F538" s="260">
        <v>35431</v>
      </c>
      <c r="G538" s="258" t="s">
        <v>1662</v>
      </c>
      <c r="H538" s="258" t="s">
        <v>962</v>
      </c>
      <c r="I538" s="258" t="s">
        <v>69</v>
      </c>
    </row>
    <row r="539" spans="1:13" x14ac:dyDescent="0.2">
      <c r="A539" s="258">
        <v>211428</v>
      </c>
      <c r="B539" s="258" t="s">
        <v>1365</v>
      </c>
      <c r="C539" s="258" t="s">
        <v>156</v>
      </c>
      <c r="D539" s="258" t="s">
        <v>1078</v>
      </c>
      <c r="E539" s="258" t="s">
        <v>530</v>
      </c>
      <c r="F539" s="260">
        <v>34866</v>
      </c>
      <c r="G539" s="258" t="s">
        <v>504</v>
      </c>
      <c r="H539" s="258" t="s">
        <v>532</v>
      </c>
      <c r="I539" s="258" t="s">
        <v>69</v>
      </c>
      <c r="M539" s="258" t="s">
        <v>504</v>
      </c>
    </row>
    <row r="540" spans="1:13" x14ac:dyDescent="0.2">
      <c r="A540" s="258">
        <v>211440</v>
      </c>
      <c r="B540" s="258" t="s">
        <v>953</v>
      </c>
      <c r="C540" s="258" t="s">
        <v>162</v>
      </c>
      <c r="D540" s="258" t="s">
        <v>392</v>
      </c>
      <c r="E540" s="258" t="s">
        <v>530</v>
      </c>
      <c r="F540" s="260">
        <v>35023</v>
      </c>
      <c r="G540" s="258" t="s">
        <v>504</v>
      </c>
      <c r="H540" s="258" t="s">
        <v>962</v>
      </c>
      <c r="I540" s="258" t="s">
        <v>69</v>
      </c>
    </row>
    <row r="541" spans="1:13" x14ac:dyDescent="0.2">
      <c r="A541" s="258">
        <v>211454</v>
      </c>
      <c r="B541" s="258" t="s">
        <v>1350</v>
      </c>
      <c r="C541" s="258" t="s">
        <v>225</v>
      </c>
      <c r="D541" s="258" t="s">
        <v>1351</v>
      </c>
      <c r="E541" s="258" t="s">
        <v>530</v>
      </c>
      <c r="F541" s="260">
        <v>35180</v>
      </c>
      <c r="G541" s="258" t="s">
        <v>504</v>
      </c>
      <c r="H541" s="258" t="s">
        <v>532</v>
      </c>
      <c r="I541" s="258" t="s">
        <v>69</v>
      </c>
      <c r="M541" s="258" t="s">
        <v>504</v>
      </c>
    </row>
    <row r="542" spans="1:13" x14ac:dyDescent="0.2">
      <c r="A542" s="258">
        <v>211458</v>
      </c>
      <c r="B542" s="258" t="s">
        <v>723</v>
      </c>
      <c r="C542" s="258" t="s">
        <v>74</v>
      </c>
      <c r="D542" s="258" t="s">
        <v>315</v>
      </c>
      <c r="E542" s="258" t="s">
        <v>530</v>
      </c>
      <c r="F542" s="260">
        <v>35431</v>
      </c>
      <c r="G542" s="258" t="s">
        <v>1669</v>
      </c>
      <c r="H542" s="258" t="s">
        <v>962</v>
      </c>
      <c r="I542" s="258" t="s">
        <v>69</v>
      </c>
    </row>
    <row r="543" spans="1:13" x14ac:dyDescent="0.2">
      <c r="A543" s="258">
        <v>211466</v>
      </c>
      <c r="B543" s="258" t="s">
        <v>1502</v>
      </c>
      <c r="C543" s="258" t="s">
        <v>1128</v>
      </c>
      <c r="D543" s="258" t="s">
        <v>278</v>
      </c>
      <c r="E543" s="258" t="s">
        <v>531</v>
      </c>
      <c r="F543" s="260">
        <v>34060</v>
      </c>
      <c r="G543" s="258" t="s">
        <v>1727</v>
      </c>
      <c r="H543" s="258" t="s">
        <v>532</v>
      </c>
      <c r="I543" s="258" t="s">
        <v>69</v>
      </c>
      <c r="M543" s="258" t="s">
        <v>506</v>
      </c>
    </row>
    <row r="544" spans="1:13" x14ac:dyDescent="0.2">
      <c r="A544" s="258">
        <v>211471</v>
      </c>
      <c r="B544" s="258" t="s">
        <v>1314</v>
      </c>
      <c r="C544" s="258" t="s">
        <v>190</v>
      </c>
      <c r="D544" s="258" t="s">
        <v>389</v>
      </c>
      <c r="E544" s="258" t="s">
        <v>531</v>
      </c>
      <c r="F544" s="260">
        <v>35445</v>
      </c>
      <c r="G544" s="258" t="s">
        <v>1748</v>
      </c>
      <c r="H544" s="258" t="s">
        <v>532</v>
      </c>
      <c r="I544" s="258" t="s">
        <v>69</v>
      </c>
      <c r="M544" s="258" t="s">
        <v>526</v>
      </c>
    </row>
    <row r="545" spans="1:13" x14ac:dyDescent="0.2">
      <c r="A545" s="258">
        <v>211497</v>
      </c>
      <c r="B545" s="258" t="s">
        <v>581</v>
      </c>
      <c r="C545" s="258" t="s">
        <v>121</v>
      </c>
      <c r="D545" s="258" t="s">
        <v>406</v>
      </c>
      <c r="E545" s="258" t="s">
        <v>531</v>
      </c>
      <c r="F545" s="260">
        <v>33664</v>
      </c>
      <c r="G545" s="258" t="s">
        <v>504</v>
      </c>
      <c r="H545" s="258" t="s">
        <v>532</v>
      </c>
      <c r="I545" s="258" t="s">
        <v>69</v>
      </c>
      <c r="M545" s="258" t="s">
        <v>504</v>
      </c>
    </row>
    <row r="546" spans="1:13" x14ac:dyDescent="0.2">
      <c r="A546" s="258">
        <v>211503</v>
      </c>
      <c r="B546" s="258" t="s">
        <v>1357</v>
      </c>
      <c r="C546" s="258" t="s">
        <v>1047</v>
      </c>
      <c r="D546" s="258" t="s">
        <v>1358</v>
      </c>
      <c r="E546" s="258" t="s">
        <v>531</v>
      </c>
      <c r="F546" s="260">
        <v>35178</v>
      </c>
      <c r="G546" s="258" t="s">
        <v>504</v>
      </c>
      <c r="H546" s="258" t="s">
        <v>532</v>
      </c>
      <c r="I546" s="258" t="s">
        <v>69</v>
      </c>
      <c r="M546" s="258" t="s">
        <v>504</v>
      </c>
    </row>
    <row r="547" spans="1:13" x14ac:dyDescent="0.2">
      <c r="A547" s="258">
        <v>211515</v>
      </c>
      <c r="B547" s="258" t="s">
        <v>1349</v>
      </c>
      <c r="C547" s="258" t="s">
        <v>986</v>
      </c>
      <c r="D547" s="258" t="s">
        <v>407</v>
      </c>
      <c r="E547" s="258" t="s">
        <v>531</v>
      </c>
      <c r="F547" s="260">
        <v>35431</v>
      </c>
      <c r="G547" s="258" t="s">
        <v>504</v>
      </c>
      <c r="H547" s="258" t="s">
        <v>532</v>
      </c>
      <c r="I547" s="258" t="s">
        <v>69</v>
      </c>
      <c r="M547" s="258" t="s">
        <v>504</v>
      </c>
    </row>
    <row r="548" spans="1:13" x14ac:dyDescent="0.2">
      <c r="A548" s="258">
        <v>211533</v>
      </c>
      <c r="B548" s="258" t="s">
        <v>1144</v>
      </c>
      <c r="C548" s="258" t="s">
        <v>78</v>
      </c>
      <c r="D548" s="258" t="s">
        <v>1132</v>
      </c>
      <c r="E548" s="258" t="s">
        <v>531</v>
      </c>
      <c r="F548" s="260">
        <v>34759</v>
      </c>
      <c r="G548" s="258" t="s">
        <v>1749</v>
      </c>
      <c r="H548" s="258" t="s">
        <v>532</v>
      </c>
      <c r="I548" s="258" t="s">
        <v>69</v>
      </c>
      <c r="M548" s="258" t="s">
        <v>524</v>
      </c>
    </row>
    <row r="549" spans="1:13" x14ac:dyDescent="0.2">
      <c r="A549" s="258">
        <v>211536</v>
      </c>
      <c r="B549" s="258" t="s">
        <v>890</v>
      </c>
      <c r="C549" s="258" t="s">
        <v>81</v>
      </c>
      <c r="D549" s="258" t="s">
        <v>315</v>
      </c>
      <c r="E549" s="258" t="s">
        <v>531</v>
      </c>
      <c r="F549" s="260">
        <v>34700</v>
      </c>
      <c r="G549" s="258" t="s">
        <v>1750</v>
      </c>
      <c r="H549" s="258" t="s">
        <v>532</v>
      </c>
      <c r="I549" s="258" t="s">
        <v>69</v>
      </c>
      <c r="M549" s="258" t="s">
        <v>526</v>
      </c>
    </row>
    <row r="550" spans="1:13" x14ac:dyDescent="0.2">
      <c r="A550" s="258">
        <v>211543</v>
      </c>
      <c r="B550" s="258" t="s">
        <v>1486</v>
      </c>
      <c r="C550" s="258" t="s">
        <v>221</v>
      </c>
      <c r="D550" s="258" t="s">
        <v>281</v>
      </c>
      <c r="E550" s="258" t="s">
        <v>531</v>
      </c>
      <c r="F550" s="260">
        <v>35273</v>
      </c>
      <c r="G550" s="258" t="s">
        <v>504</v>
      </c>
      <c r="H550" s="258" t="s">
        <v>532</v>
      </c>
      <c r="I550" s="258" t="s">
        <v>69</v>
      </c>
      <c r="M550" s="258" t="s">
        <v>506</v>
      </c>
    </row>
    <row r="551" spans="1:13" x14ac:dyDescent="0.2">
      <c r="A551" s="258">
        <v>211551</v>
      </c>
      <c r="B551" s="258" t="s">
        <v>784</v>
      </c>
      <c r="C551" s="258" t="s">
        <v>72</v>
      </c>
      <c r="D551" s="258" t="s">
        <v>305</v>
      </c>
      <c r="E551" s="258" t="s">
        <v>531</v>
      </c>
      <c r="F551" s="260">
        <v>33604</v>
      </c>
      <c r="G551" s="258" t="s">
        <v>1753</v>
      </c>
      <c r="H551" s="258" t="s">
        <v>532</v>
      </c>
      <c r="I551" s="258" t="s">
        <v>69</v>
      </c>
      <c r="M551" s="258" t="s">
        <v>515</v>
      </c>
    </row>
    <row r="552" spans="1:13" x14ac:dyDescent="0.2">
      <c r="A552" s="258">
        <v>211556</v>
      </c>
      <c r="B552" s="258" t="s">
        <v>1347</v>
      </c>
      <c r="C552" s="258" t="s">
        <v>99</v>
      </c>
      <c r="D552" s="258" t="s">
        <v>1348</v>
      </c>
      <c r="E552" s="258" t="s">
        <v>531</v>
      </c>
      <c r="F552" s="260">
        <v>34748</v>
      </c>
      <c r="G552" s="258" t="s">
        <v>504</v>
      </c>
      <c r="H552" s="258" t="s">
        <v>532</v>
      </c>
      <c r="I552" s="258" t="s">
        <v>69</v>
      </c>
      <c r="M552" s="258" t="s">
        <v>504</v>
      </c>
    </row>
    <row r="553" spans="1:13" x14ac:dyDescent="0.2">
      <c r="A553" s="258">
        <v>211561</v>
      </c>
      <c r="B553" s="258" t="s">
        <v>469</v>
      </c>
      <c r="C553" s="258" t="s">
        <v>128</v>
      </c>
      <c r="D553" s="258" t="s">
        <v>304</v>
      </c>
      <c r="E553" s="258" t="s">
        <v>530</v>
      </c>
      <c r="F553" s="260">
        <v>31684</v>
      </c>
      <c r="G553" s="258" t="s">
        <v>1754</v>
      </c>
      <c r="H553" s="258" t="s">
        <v>532</v>
      </c>
      <c r="I553" s="258" t="s">
        <v>69</v>
      </c>
      <c r="M553" s="258" t="s">
        <v>516</v>
      </c>
    </row>
    <row r="554" spans="1:13" x14ac:dyDescent="0.2">
      <c r="A554" s="258">
        <v>211565</v>
      </c>
      <c r="B554" s="258" t="s">
        <v>1565</v>
      </c>
      <c r="C554" s="258" t="s">
        <v>84</v>
      </c>
      <c r="D554" s="258" t="s">
        <v>992</v>
      </c>
      <c r="E554" s="258" t="s">
        <v>530</v>
      </c>
      <c r="F554" s="260">
        <v>35431</v>
      </c>
      <c r="G554" s="258" t="s">
        <v>1667</v>
      </c>
      <c r="H554" s="258" t="s">
        <v>532</v>
      </c>
      <c r="I554" s="258" t="s">
        <v>69</v>
      </c>
      <c r="M554" s="258" t="s">
        <v>518</v>
      </c>
    </row>
    <row r="555" spans="1:13" x14ac:dyDescent="0.2">
      <c r="A555" s="258">
        <v>211568</v>
      </c>
      <c r="B555" s="258" t="s">
        <v>604</v>
      </c>
      <c r="C555" s="258" t="s">
        <v>188</v>
      </c>
      <c r="D555" s="258" t="s">
        <v>438</v>
      </c>
      <c r="E555" s="258" t="s">
        <v>530</v>
      </c>
      <c r="F555" s="260">
        <v>34820</v>
      </c>
      <c r="G555" s="258" t="s">
        <v>504</v>
      </c>
      <c r="H555" s="258" t="s">
        <v>532</v>
      </c>
      <c r="I555" s="258" t="s">
        <v>69</v>
      </c>
      <c r="M555" s="258" t="s">
        <v>504</v>
      </c>
    </row>
    <row r="556" spans="1:13" x14ac:dyDescent="0.2">
      <c r="A556" s="258">
        <v>211571</v>
      </c>
      <c r="B556" s="258" t="s">
        <v>1137</v>
      </c>
      <c r="C556" s="258" t="s">
        <v>121</v>
      </c>
      <c r="D556" s="258" t="s">
        <v>313</v>
      </c>
      <c r="E556" s="258" t="s">
        <v>530</v>
      </c>
      <c r="F556" s="260">
        <v>35261</v>
      </c>
      <c r="G556" s="258" t="s">
        <v>1755</v>
      </c>
      <c r="H556" s="258" t="s">
        <v>532</v>
      </c>
      <c r="I556" s="258" t="s">
        <v>69</v>
      </c>
      <c r="M556" s="258" t="s">
        <v>524</v>
      </c>
    </row>
    <row r="557" spans="1:13" x14ac:dyDescent="0.2">
      <c r="A557" s="258">
        <v>211573</v>
      </c>
      <c r="B557" s="258" t="s">
        <v>1363</v>
      </c>
      <c r="C557" s="258" t="s">
        <v>121</v>
      </c>
      <c r="D557" s="258" t="s">
        <v>339</v>
      </c>
      <c r="E557" s="258" t="s">
        <v>531</v>
      </c>
      <c r="F557" s="260">
        <v>34907</v>
      </c>
      <c r="G557" s="258" t="s">
        <v>504</v>
      </c>
      <c r="H557" s="258" t="s">
        <v>532</v>
      </c>
      <c r="I557" s="258" t="s">
        <v>69</v>
      </c>
      <c r="M557" s="258" t="s">
        <v>504</v>
      </c>
    </row>
    <row r="558" spans="1:13" x14ac:dyDescent="0.2">
      <c r="A558" s="258">
        <v>211581</v>
      </c>
      <c r="B558" s="258" t="s">
        <v>1290</v>
      </c>
      <c r="C558" s="258" t="s">
        <v>177</v>
      </c>
      <c r="D558" s="258" t="s">
        <v>347</v>
      </c>
      <c r="E558" s="258" t="s">
        <v>530</v>
      </c>
      <c r="F558" s="260">
        <v>34755</v>
      </c>
      <c r="G558" s="258" t="s">
        <v>514</v>
      </c>
      <c r="H558" s="258" t="s">
        <v>532</v>
      </c>
      <c r="I558" s="258" t="s">
        <v>69</v>
      </c>
      <c r="M558" s="258" t="s">
        <v>514</v>
      </c>
    </row>
    <row r="559" spans="1:13" x14ac:dyDescent="0.2">
      <c r="A559" s="258">
        <v>211585</v>
      </c>
      <c r="B559" s="258" t="s">
        <v>1474</v>
      </c>
      <c r="C559" s="258" t="s">
        <v>1215</v>
      </c>
      <c r="D559" s="258" t="s">
        <v>401</v>
      </c>
      <c r="E559" s="258" t="s">
        <v>530</v>
      </c>
      <c r="F559" s="260">
        <v>33604</v>
      </c>
      <c r="G559" s="258" t="s">
        <v>1724</v>
      </c>
      <c r="H559" s="258" t="s">
        <v>532</v>
      </c>
      <c r="I559" s="258" t="s">
        <v>69</v>
      </c>
      <c r="M559" s="258" t="s">
        <v>506</v>
      </c>
    </row>
    <row r="560" spans="1:13" x14ac:dyDescent="0.2">
      <c r="A560" s="258">
        <v>211615</v>
      </c>
      <c r="B560" s="258" t="s">
        <v>877</v>
      </c>
      <c r="C560" s="258" t="s">
        <v>245</v>
      </c>
      <c r="D560" s="258" t="s">
        <v>470</v>
      </c>
      <c r="E560" s="258" t="s">
        <v>530</v>
      </c>
      <c r="F560" s="260">
        <v>31996</v>
      </c>
      <c r="G560" s="258" t="s">
        <v>1756</v>
      </c>
      <c r="H560" s="258" t="s">
        <v>532</v>
      </c>
      <c r="I560" s="258" t="s">
        <v>69</v>
      </c>
      <c r="M560" s="258" t="s">
        <v>518</v>
      </c>
    </row>
    <row r="561" spans="1:21" x14ac:dyDescent="0.2">
      <c r="A561" s="258">
        <v>211619</v>
      </c>
      <c r="B561" s="258" t="s">
        <v>1287</v>
      </c>
      <c r="C561" s="258" t="s">
        <v>143</v>
      </c>
      <c r="D561" s="258" t="s">
        <v>281</v>
      </c>
      <c r="E561" s="258" t="s">
        <v>531</v>
      </c>
      <c r="F561" s="260">
        <v>27385</v>
      </c>
      <c r="G561" s="258" t="s">
        <v>1757</v>
      </c>
      <c r="H561" s="258" t="s">
        <v>532</v>
      </c>
      <c r="I561" s="258" t="s">
        <v>69</v>
      </c>
      <c r="M561" s="258" t="s">
        <v>514</v>
      </c>
    </row>
    <row r="562" spans="1:21" x14ac:dyDescent="0.2">
      <c r="A562" s="258">
        <v>211620</v>
      </c>
      <c r="B562" s="258" t="s">
        <v>1559</v>
      </c>
      <c r="C562" s="258" t="s">
        <v>78</v>
      </c>
      <c r="D562" s="258" t="s">
        <v>396</v>
      </c>
      <c r="E562" s="258" t="s">
        <v>531</v>
      </c>
      <c r="F562" s="260">
        <v>34553</v>
      </c>
      <c r="G562" s="258" t="s">
        <v>518</v>
      </c>
      <c r="H562" s="258" t="s">
        <v>532</v>
      </c>
      <c r="I562" s="258" t="s">
        <v>69</v>
      </c>
      <c r="M562" s="258" t="s">
        <v>518</v>
      </c>
    </row>
    <row r="563" spans="1:21" x14ac:dyDescent="0.2">
      <c r="A563" s="258">
        <v>211622</v>
      </c>
      <c r="B563" s="258" t="s">
        <v>1142</v>
      </c>
      <c r="C563" s="258" t="s">
        <v>73</v>
      </c>
      <c r="D563" s="258" t="s">
        <v>387</v>
      </c>
      <c r="E563" s="258" t="s">
        <v>530</v>
      </c>
      <c r="F563" s="260">
        <v>32760</v>
      </c>
      <c r="G563" s="258" t="s">
        <v>1695</v>
      </c>
      <c r="H563" s="258" t="s">
        <v>532</v>
      </c>
      <c r="I563" s="258" t="s">
        <v>69</v>
      </c>
      <c r="M563" s="258" t="s">
        <v>524</v>
      </c>
    </row>
    <row r="564" spans="1:21" x14ac:dyDescent="0.2">
      <c r="A564" s="258">
        <v>211634</v>
      </c>
      <c r="B564" s="258" t="s">
        <v>1507</v>
      </c>
      <c r="C564" s="258" t="s">
        <v>1032</v>
      </c>
      <c r="D564" s="258" t="s">
        <v>1061</v>
      </c>
      <c r="E564" s="258" t="s">
        <v>531</v>
      </c>
      <c r="F564" s="260">
        <v>32529</v>
      </c>
      <c r="G564" s="258" t="s">
        <v>955</v>
      </c>
      <c r="H564" s="258" t="s">
        <v>532</v>
      </c>
      <c r="I564" s="258" t="s">
        <v>69</v>
      </c>
      <c r="M564" s="258" t="s">
        <v>506</v>
      </c>
    </row>
    <row r="565" spans="1:21" x14ac:dyDescent="0.2">
      <c r="A565" s="258">
        <v>211636</v>
      </c>
      <c r="B565" s="258" t="s">
        <v>776</v>
      </c>
      <c r="C565" s="258" t="s">
        <v>81</v>
      </c>
      <c r="D565" s="258" t="s">
        <v>293</v>
      </c>
      <c r="E565" s="258" t="s">
        <v>531</v>
      </c>
      <c r="F565" s="260">
        <v>32153</v>
      </c>
      <c r="G565" s="258" t="s">
        <v>1758</v>
      </c>
      <c r="H565" s="258" t="s">
        <v>532</v>
      </c>
      <c r="I565" s="258" t="s">
        <v>69</v>
      </c>
      <c r="M565" s="258" t="s">
        <v>515</v>
      </c>
    </row>
    <row r="566" spans="1:21" x14ac:dyDescent="0.2">
      <c r="A566" s="258">
        <v>211641</v>
      </c>
      <c r="B566" s="258" t="s">
        <v>1372</v>
      </c>
      <c r="C566" s="258" t="s">
        <v>121</v>
      </c>
      <c r="D566" s="258" t="s">
        <v>287</v>
      </c>
      <c r="E566" s="258" t="s">
        <v>531</v>
      </c>
      <c r="F566" s="260">
        <v>35800</v>
      </c>
      <c r="G566" s="258" t="s">
        <v>504</v>
      </c>
      <c r="H566" s="258" t="s">
        <v>532</v>
      </c>
      <c r="I566" s="258" t="s">
        <v>69</v>
      </c>
      <c r="M566" s="258" t="s">
        <v>504</v>
      </c>
    </row>
    <row r="567" spans="1:21" x14ac:dyDescent="0.2">
      <c r="A567" s="258">
        <v>211647</v>
      </c>
      <c r="B567" s="258" t="s">
        <v>1504</v>
      </c>
      <c r="C567" s="258" t="s">
        <v>151</v>
      </c>
      <c r="D567" s="258" t="s">
        <v>299</v>
      </c>
      <c r="E567" s="258" t="s">
        <v>531</v>
      </c>
      <c r="F567" s="260">
        <v>35815</v>
      </c>
      <c r="G567" s="258" t="s">
        <v>1695</v>
      </c>
      <c r="H567" s="258" t="s">
        <v>532</v>
      </c>
      <c r="I567" s="258" t="s">
        <v>69</v>
      </c>
      <c r="M567" s="258" t="s">
        <v>506</v>
      </c>
    </row>
    <row r="568" spans="1:21" x14ac:dyDescent="0.2">
      <c r="A568" s="258">
        <v>211655</v>
      </c>
      <c r="B568" s="258" t="s">
        <v>1480</v>
      </c>
      <c r="C568" s="258" t="s">
        <v>1481</v>
      </c>
      <c r="D568" s="258" t="s">
        <v>350</v>
      </c>
      <c r="E568" s="258" t="s">
        <v>531</v>
      </c>
      <c r="F568" s="260">
        <v>34342</v>
      </c>
      <c r="G568" s="258" t="s">
        <v>1017</v>
      </c>
      <c r="H568" s="258" t="s">
        <v>532</v>
      </c>
      <c r="I568" s="258" t="s">
        <v>69</v>
      </c>
      <c r="M568" s="258" t="s">
        <v>506</v>
      </c>
    </row>
    <row r="569" spans="1:21" x14ac:dyDescent="0.2">
      <c r="A569" s="258">
        <v>211663</v>
      </c>
      <c r="B569" s="258" t="s">
        <v>679</v>
      </c>
      <c r="C569" s="258" t="s">
        <v>78</v>
      </c>
      <c r="D569" s="258" t="s">
        <v>315</v>
      </c>
      <c r="E569" s="258" t="s">
        <v>531</v>
      </c>
      <c r="F569" s="260">
        <v>30691</v>
      </c>
      <c r="G569" s="258" t="s">
        <v>504</v>
      </c>
      <c r="H569" s="258" t="s">
        <v>532</v>
      </c>
      <c r="I569" s="258" t="s">
        <v>69</v>
      </c>
      <c r="M569" s="258" t="s">
        <v>513</v>
      </c>
      <c r="S569" s="258">
        <v>335</v>
      </c>
      <c r="T569" s="258">
        <v>44244</v>
      </c>
      <c r="U569" s="258">
        <v>15000</v>
      </c>
    </row>
    <row r="570" spans="1:21" x14ac:dyDescent="0.2">
      <c r="A570" s="258">
        <v>211674</v>
      </c>
      <c r="B570" s="258" t="s">
        <v>1310</v>
      </c>
      <c r="C570" s="258" t="s">
        <v>78</v>
      </c>
      <c r="D570" s="258" t="s">
        <v>356</v>
      </c>
      <c r="E570" s="258" t="s">
        <v>531</v>
      </c>
      <c r="F570" s="260">
        <v>33605</v>
      </c>
      <c r="G570" s="258" t="s">
        <v>1657</v>
      </c>
      <c r="H570" s="258" t="s">
        <v>532</v>
      </c>
      <c r="I570" s="258" t="s">
        <v>69</v>
      </c>
      <c r="M570" s="258" t="s">
        <v>526</v>
      </c>
    </row>
    <row r="571" spans="1:21" x14ac:dyDescent="0.2">
      <c r="A571" s="258">
        <v>211682</v>
      </c>
      <c r="B571" s="258" t="s">
        <v>1510</v>
      </c>
      <c r="C571" s="258" t="s">
        <v>195</v>
      </c>
      <c r="D571" s="258" t="s">
        <v>297</v>
      </c>
      <c r="E571" s="258" t="s">
        <v>531</v>
      </c>
      <c r="F571" s="260">
        <v>33678</v>
      </c>
      <c r="G571" s="258" t="s">
        <v>955</v>
      </c>
      <c r="H571" s="258" t="s">
        <v>532</v>
      </c>
      <c r="I571" s="258" t="s">
        <v>69</v>
      </c>
      <c r="M571" s="258" t="s">
        <v>506</v>
      </c>
    </row>
    <row r="572" spans="1:21" x14ac:dyDescent="0.2">
      <c r="A572" s="258">
        <v>211683</v>
      </c>
      <c r="B572" s="258" t="s">
        <v>704</v>
      </c>
      <c r="C572" s="258" t="s">
        <v>121</v>
      </c>
      <c r="D572" s="258" t="s">
        <v>378</v>
      </c>
      <c r="E572" s="258" t="s">
        <v>530</v>
      </c>
      <c r="F572" s="260">
        <v>33449</v>
      </c>
      <c r="G572" s="258" t="s">
        <v>504</v>
      </c>
      <c r="H572" s="258" t="s">
        <v>532</v>
      </c>
      <c r="I572" s="258" t="s">
        <v>69</v>
      </c>
      <c r="M572" s="258" t="s">
        <v>506</v>
      </c>
    </row>
    <row r="573" spans="1:21" x14ac:dyDescent="0.2">
      <c r="A573" s="258">
        <v>211690</v>
      </c>
      <c r="B573" s="258" t="s">
        <v>638</v>
      </c>
      <c r="C573" s="258" t="s">
        <v>161</v>
      </c>
      <c r="D573" s="258" t="s">
        <v>467</v>
      </c>
      <c r="E573" s="258" t="s">
        <v>531</v>
      </c>
      <c r="F573" s="260">
        <v>32290</v>
      </c>
      <c r="G573" s="258" t="s">
        <v>955</v>
      </c>
      <c r="H573" s="258" t="s">
        <v>532</v>
      </c>
      <c r="I573" s="258" t="s">
        <v>69</v>
      </c>
      <c r="M573" s="258" t="s">
        <v>504</v>
      </c>
    </row>
    <row r="574" spans="1:21" x14ac:dyDescent="0.2">
      <c r="A574" s="258">
        <v>211693</v>
      </c>
      <c r="B574" s="258" t="s">
        <v>1566</v>
      </c>
      <c r="C574" s="258" t="s">
        <v>97</v>
      </c>
      <c r="D574" s="258" t="s">
        <v>309</v>
      </c>
      <c r="E574" s="258" t="s">
        <v>531</v>
      </c>
      <c r="F574" s="260">
        <v>35752</v>
      </c>
      <c r="G574" s="258" t="s">
        <v>504</v>
      </c>
      <c r="H574" s="258" t="s">
        <v>532</v>
      </c>
      <c r="I574" s="258" t="s">
        <v>69</v>
      </c>
      <c r="M574" s="258" t="s">
        <v>518</v>
      </c>
    </row>
    <row r="575" spans="1:21" x14ac:dyDescent="0.2">
      <c r="A575" s="258">
        <v>211694</v>
      </c>
      <c r="B575" s="258" t="s">
        <v>663</v>
      </c>
      <c r="C575" s="258" t="s">
        <v>205</v>
      </c>
      <c r="D575" s="258" t="s">
        <v>282</v>
      </c>
      <c r="E575" s="258" t="s">
        <v>531</v>
      </c>
      <c r="F575" s="260">
        <v>35213</v>
      </c>
      <c r="G575" s="258" t="s">
        <v>504</v>
      </c>
      <c r="H575" s="258" t="s">
        <v>532</v>
      </c>
      <c r="I575" s="258" t="s">
        <v>69</v>
      </c>
      <c r="M575" s="258" t="s">
        <v>504</v>
      </c>
      <c r="S575" s="258">
        <v>382</v>
      </c>
      <c r="T575" s="258">
        <v>44251</v>
      </c>
      <c r="U575" s="258">
        <v>15000</v>
      </c>
    </row>
    <row r="576" spans="1:21" x14ac:dyDescent="0.2">
      <c r="A576" s="258">
        <v>211696</v>
      </c>
      <c r="B576" s="258" t="s">
        <v>1360</v>
      </c>
      <c r="C576" s="258" t="s">
        <v>221</v>
      </c>
      <c r="D576" s="258" t="s">
        <v>1334</v>
      </c>
      <c r="E576" s="258" t="s">
        <v>531</v>
      </c>
      <c r="F576" s="260">
        <v>35431</v>
      </c>
      <c r="G576" s="258" t="s">
        <v>504</v>
      </c>
      <c r="H576" s="258" t="s">
        <v>532</v>
      </c>
      <c r="I576" s="258" t="s">
        <v>69</v>
      </c>
      <c r="M576" s="258" t="s">
        <v>504</v>
      </c>
    </row>
    <row r="577" spans="1:22" x14ac:dyDescent="0.2">
      <c r="A577" s="258">
        <v>211697</v>
      </c>
      <c r="B577" s="258" t="s">
        <v>1134</v>
      </c>
      <c r="C577" s="258" t="s">
        <v>149</v>
      </c>
      <c r="D577" s="258" t="s">
        <v>278</v>
      </c>
      <c r="E577" s="258" t="s">
        <v>531</v>
      </c>
      <c r="F577" s="260">
        <v>35826</v>
      </c>
      <c r="G577" s="258" t="s">
        <v>504</v>
      </c>
      <c r="H577" s="258" t="s">
        <v>532</v>
      </c>
      <c r="I577" s="258" t="s">
        <v>69</v>
      </c>
      <c r="M577" s="258" t="s">
        <v>504</v>
      </c>
    </row>
    <row r="578" spans="1:22" x14ac:dyDescent="0.2">
      <c r="A578" s="258">
        <v>211701</v>
      </c>
      <c r="B578" s="258" t="s">
        <v>591</v>
      </c>
      <c r="C578" s="258" t="s">
        <v>155</v>
      </c>
      <c r="D578" s="258" t="s">
        <v>286</v>
      </c>
      <c r="E578" s="258" t="s">
        <v>531</v>
      </c>
      <c r="F578" s="260">
        <v>35157</v>
      </c>
      <c r="G578" s="258" t="s">
        <v>504</v>
      </c>
      <c r="H578" s="258" t="s">
        <v>532</v>
      </c>
      <c r="I578" s="258" t="s">
        <v>69</v>
      </c>
      <c r="M578" s="258" t="s">
        <v>504</v>
      </c>
    </row>
    <row r="579" spans="1:22" x14ac:dyDescent="0.2">
      <c r="A579" s="258">
        <v>211737</v>
      </c>
      <c r="B579" s="258" t="s">
        <v>1499</v>
      </c>
      <c r="C579" s="258" t="s">
        <v>81</v>
      </c>
      <c r="D579" s="258" t="s">
        <v>397</v>
      </c>
      <c r="E579" s="258" t="s">
        <v>530</v>
      </c>
      <c r="F579" s="260">
        <v>30752</v>
      </c>
      <c r="G579" s="258" t="s">
        <v>1642</v>
      </c>
      <c r="H579" s="258" t="s">
        <v>532</v>
      </c>
      <c r="I579" s="258" t="s">
        <v>69</v>
      </c>
      <c r="M579" s="258" t="s">
        <v>506</v>
      </c>
    </row>
    <row r="580" spans="1:22" x14ac:dyDescent="0.2">
      <c r="A580" s="258">
        <v>211743</v>
      </c>
      <c r="B580" s="258" t="s">
        <v>842</v>
      </c>
      <c r="C580" s="258" t="s">
        <v>84</v>
      </c>
      <c r="D580" s="258" t="s">
        <v>843</v>
      </c>
      <c r="E580" s="258" t="s">
        <v>531</v>
      </c>
      <c r="F580" s="260">
        <v>33994</v>
      </c>
      <c r="G580" s="258" t="s">
        <v>955</v>
      </c>
      <c r="H580" s="258" t="s">
        <v>532</v>
      </c>
      <c r="I580" s="258" t="s">
        <v>69</v>
      </c>
      <c r="M580" s="258" t="s">
        <v>519</v>
      </c>
    </row>
    <row r="581" spans="1:22" x14ac:dyDescent="0.2">
      <c r="A581" s="258">
        <v>211762</v>
      </c>
      <c r="B581" s="258" t="s">
        <v>731</v>
      </c>
      <c r="C581" s="258" t="s">
        <v>147</v>
      </c>
      <c r="D581" s="258" t="s">
        <v>705</v>
      </c>
      <c r="E581" s="258" t="s">
        <v>530</v>
      </c>
      <c r="F581" s="260">
        <v>35433</v>
      </c>
      <c r="G581" s="258" t="s">
        <v>1759</v>
      </c>
      <c r="H581" s="258" t="s">
        <v>532</v>
      </c>
      <c r="I581" s="258" t="s">
        <v>69</v>
      </c>
      <c r="M581" s="258" t="s">
        <v>506</v>
      </c>
    </row>
    <row r="582" spans="1:22" x14ac:dyDescent="0.2">
      <c r="A582" s="258">
        <v>211768</v>
      </c>
      <c r="B582" s="258" t="s">
        <v>390</v>
      </c>
      <c r="C582" s="258" t="s">
        <v>233</v>
      </c>
      <c r="D582" s="258" t="s">
        <v>471</v>
      </c>
      <c r="E582" s="258" t="s">
        <v>531</v>
      </c>
      <c r="F582" s="260">
        <v>35457</v>
      </c>
      <c r="G582" s="258" t="s">
        <v>504</v>
      </c>
      <c r="H582" s="258" t="s">
        <v>532</v>
      </c>
      <c r="I582" s="258" t="s">
        <v>69</v>
      </c>
      <c r="M582" s="258" t="s">
        <v>518</v>
      </c>
    </row>
    <row r="583" spans="1:22" x14ac:dyDescent="0.2">
      <c r="A583" s="258">
        <v>211778</v>
      </c>
      <c r="B583" s="258" t="s">
        <v>626</v>
      </c>
      <c r="C583" s="258" t="s">
        <v>117</v>
      </c>
      <c r="D583" s="258" t="s">
        <v>310</v>
      </c>
      <c r="E583" s="258" t="s">
        <v>531</v>
      </c>
      <c r="F583" s="260">
        <v>34248</v>
      </c>
      <c r="G583" s="258" t="s">
        <v>504</v>
      </c>
      <c r="H583" s="258" t="s">
        <v>532</v>
      </c>
      <c r="I583" s="258" t="s">
        <v>69</v>
      </c>
      <c r="M583" s="258" t="s">
        <v>504</v>
      </c>
    </row>
    <row r="584" spans="1:22" x14ac:dyDescent="0.2">
      <c r="A584" s="258">
        <v>211784</v>
      </c>
      <c r="B584" s="258" t="s">
        <v>1466</v>
      </c>
      <c r="C584" s="258" t="s">
        <v>121</v>
      </c>
      <c r="D584" s="258" t="s">
        <v>280</v>
      </c>
      <c r="E584" s="258" t="s">
        <v>530</v>
      </c>
      <c r="F584" s="260">
        <v>34476</v>
      </c>
      <c r="G584" s="258" t="s">
        <v>504</v>
      </c>
      <c r="H584" s="258" t="s">
        <v>532</v>
      </c>
      <c r="I584" s="258" t="s">
        <v>69</v>
      </c>
      <c r="M584" s="258" t="s">
        <v>504</v>
      </c>
    </row>
    <row r="585" spans="1:22" x14ac:dyDescent="0.2">
      <c r="A585" s="258">
        <v>211812</v>
      </c>
      <c r="B585" s="258" t="s">
        <v>1311</v>
      </c>
      <c r="C585" s="258" t="s">
        <v>168</v>
      </c>
      <c r="D585" s="258" t="s">
        <v>1312</v>
      </c>
      <c r="E585" s="258" t="s">
        <v>531</v>
      </c>
      <c r="F585" s="260">
        <v>34067</v>
      </c>
      <c r="G585" s="258" t="s">
        <v>1678</v>
      </c>
      <c r="H585" s="258" t="s">
        <v>532</v>
      </c>
      <c r="I585" s="258" t="s">
        <v>69</v>
      </c>
      <c r="M585" s="258" t="s">
        <v>526</v>
      </c>
    </row>
    <row r="586" spans="1:22" x14ac:dyDescent="0.2">
      <c r="A586" s="258">
        <v>211835</v>
      </c>
      <c r="B586" s="258" t="s">
        <v>1487</v>
      </c>
      <c r="C586" s="258" t="s">
        <v>153</v>
      </c>
      <c r="D586" s="258" t="s">
        <v>317</v>
      </c>
      <c r="E586" s="258" t="s">
        <v>531</v>
      </c>
      <c r="F586" s="260">
        <v>33112</v>
      </c>
      <c r="G586" s="258" t="s">
        <v>504</v>
      </c>
      <c r="H586" s="258" t="s">
        <v>532</v>
      </c>
      <c r="I586" s="258" t="s">
        <v>69</v>
      </c>
      <c r="M586" s="258" t="s">
        <v>506</v>
      </c>
    </row>
    <row r="587" spans="1:22" x14ac:dyDescent="0.2">
      <c r="A587" s="258">
        <v>211839</v>
      </c>
      <c r="B587" s="258" t="s">
        <v>878</v>
      </c>
      <c r="C587" s="258" t="s">
        <v>187</v>
      </c>
      <c r="D587" s="258" t="s">
        <v>317</v>
      </c>
      <c r="E587" s="258" t="s">
        <v>531</v>
      </c>
      <c r="F587" s="260">
        <v>35498</v>
      </c>
      <c r="G587" s="258" t="s">
        <v>504</v>
      </c>
      <c r="H587" s="258" t="s">
        <v>532</v>
      </c>
      <c r="I587" s="258" t="s">
        <v>69</v>
      </c>
      <c r="M587" s="258" t="s">
        <v>518</v>
      </c>
    </row>
    <row r="588" spans="1:22" x14ac:dyDescent="0.2">
      <c r="A588" s="258">
        <v>211864</v>
      </c>
      <c r="B588" s="258" t="s">
        <v>1467</v>
      </c>
      <c r="C588" s="258" t="s">
        <v>75</v>
      </c>
      <c r="D588" s="258" t="s">
        <v>1099</v>
      </c>
      <c r="E588" s="258" t="s">
        <v>531</v>
      </c>
      <c r="F588" s="260">
        <v>31552</v>
      </c>
      <c r="G588" s="258" t="s">
        <v>1643</v>
      </c>
      <c r="H588" s="258" t="s">
        <v>532</v>
      </c>
      <c r="I588" s="258" t="s">
        <v>69</v>
      </c>
      <c r="M588" s="258" t="s">
        <v>528</v>
      </c>
    </row>
    <row r="589" spans="1:22" x14ac:dyDescent="0.2">
      <c r="A589" s="258">
        <v>211866</v>
      </c>
      <c r="B589" s="258" t="s">
        <v>1214</v>
      </c>
      <c r="C589" s="258" t="s">
        <v>121</v>
      </c>
      <c r="D589" s="258" t="s">
        <v>291</v>
      </c>
      <c r="E589" s="258" t="s">
        <v>531</v>
      </c>
      <c r="F589" s="260">
        <v>35431</v>
      </c>
      <c r="G589" s="258" t="s">
        <v>504</v>
      </c>
      <c r="H589" s="258" t="s">
        <v>532</v>
      </c>
      <c r="I589" s="258" t="s">
        <v>69</v>
      </c>
      <c r="M589" s="258" t="s">
        <v>519</v>
      </c>
    </row>
    <row r="590" spans="1:22" x14ac:dyDescent="0.2">
      <c r="A590" s="258">
        <v>211938</v>
      </c>
      <c r="B590" s="258" t="s">
        <v>779</v>
      </c>
      <c r="C590" s="258" t="s">
        <v>71</v>
      </c>
      <c r="D590" s="258" t="s">
        <v>378</v>
      </c>
      <c r="E590" s="258" t="s">
        <v>531</v>
      </c>
      <c r="F590" s="260">
        <v>34674</v>
      </c>
      <c r="G590" s="258" t="s">
        <v>1723</v>
      </c>
      <c r="H590" s="258" t="s">
        <v>532</v>
      </c>
      <c r="I590" s="258" t="s">
        <v>69</v>
      </c>
      <c r="M590" s="258" t="s">
        <v>515</v>
      </c>
      <c r="S590" s="258">
        <v>163</v>
      </c>
      <c r="T590" s="258">
        <v>44224</v>
      </c>
      <c r="U590" s="258">
        <v>1000</v>
      </c>
    </row>
    <row r="591" spans="1:22" x14ac:dyDescent="0.2">
      <c r="A591" s="258">
        <v>211946</v>
      </c>
      <c r="B591" s="258" t="s">
        <v>708</v>
      </c>
      <c r="C591" s="258" t="s">
        <v>148</v>
      </c>
      <c r="D591" s="258" t="s">
        <v>314</v>
      </c>
      <c r="E591" s="258" t="s">
        <v>531</v>
      </c>
      <c r="F591" s="260">
        <v>34700</v>
      </c>
      <c r="G591" s="258" t="s">
        <v>1760</v>
      </c>
      <c r="H591" s="258" t="s">
        <v>532</v>
      </c>
      <c r="I591" s="258" t="s">
        <v>69</v>
      </c>
      <c r="M591" s="258" t="s">
        <v>515</v>
      </c>
      <c r="V591" s="258" t="s">
        <v>1626</v>
      </c>
    </row>
    <row r="592" spans="1:22" x14ac:dyDescent="0.2">
      <c r="A592" s="258">
        <v>211955</v>
      </c>
      <c r="B592" s="258" t="s">
        <v>1470</v>
      </c>
      <c r="C592" s="258" t="s">
        <v>161</v>
      </c>
      <c r="D592" s="258" t="s">
        <v>1471</v>
      </c>
      <c r="E592" s="258" t="s">
        <v>531</v>
      </c>
      <c r="F592" s="260">
        <v>35461</v>
      </c>
      <c r="G592" s="258" t="s">
        <v>528</v>
      </c>
      <c r="H592" s="258" t="s">
        <v>532</v>
      </c>
      <c r="I592" s="258" t="s">
        <v>69</v>
      </c>
      <c r="M592" s="258" t="s">
        <v>528</v>
      </c>
      <c r="V592" s="258" t="s">
        <v>1626</v>
      </c>
    </row>
    <row r="593" spans="1:13" x14ac:dyDescent="0.2">
      <c r="A593" s="258">
        <v>211979</v>
      </c>
      <c r="B593" s="258" t="s">
        <v>1501</v>
      </c>
      <c r="C593" s="258" t="s">
        <v>126</v>
      </c>
      <c r="D593" s="258" t="s">
        <v>347</v>
      </c>
      <c r="E593" s="258" t="s">
        <v>530</v>
      </c>
      <c r="F593" s="260">
        <v>32121</v>
      </c>
      <c r="G593" s="258" t="s">
        <v>1739</v>
      </c>
      <c r="H593" s="258" t="s">
        <v>532</v>
      </c>
      <c r="I593" s="258" t="s">
        <v>69</v>
      </c>
      <c r="M593" s="258" t="s">
        <v>506</v>
      </c>
    </row>
    <row r="594" spans="1:13" x14ac:dyDescent="0.2">
      <c r="A594" s="258">
        <v>211988</v>
      </c>
      <c r="B594" s="258" t="s">
        <v>1085</v>
      </c>
      <c r="C594" s="258" t="s">
        <v>117</v>
      </c>
      <c r="D594" s="258" t="s">
        <v>282</v>
      </c>
      <c r="E594" s="258" t="s">
        <v>531</v>
      </c>
      <c r="F594" s="260">
        <v>34343</v>
      </c>
      <c r="G594" s="258" t="s">
        <v>514</v>
      </c>
      <c r="H594" s="258" t="s">
        <v>532</v>
      </c>
      <c r="I594" s="258" t="s">
        <v>69</v>
      </c>
      <c r="M594" s="258" t="s">
        <v>523</v>
      </c>
    </row>
    <row r="595" spans="1:13" x14ac:dyDescent="0.2">
      <c r="A595" s="258">
        <v>211989</v>
      </c>
      <c r="B595" s="258" t="s">
        <v>695</v>
      </c>
      <c r="C595" s="258" t="s">
        <v>94</v>
      </c>
      <c r="D595" s="258" t="s">
        <v>696</v>
      </c>
      <c r="E595" s="258" t="s">
        <v>531</v>
      </c>
      <c r="F595" s="260">
        <v>34746</v>
      </c>
      <c r="G595" s="258" t="s">
        <v>1747</v>
      </c>
      <c r="H595" s="258" t="s">
        <v>532</v>
      </c>
      <c r="I595" s="258" t="s">
        <v>69</v>
      </c>
      <c r="M595" s="258" t="s">
        <v>506</v>
      </c>
    </row>
    <row r="596" spans="1:13" x14ac:dyDescent="0.2">
      <c r="A596" s="258">
        <v>211995</v>
      </c>
      <c r="B596" s="258" t="s">
        <v>1366</v>
      </c>
      <c r="C596" s="258" t="s">
        <v>1367</v>
      </c>
      <c r="D596" s="258" t="s">
        <v>428</v>
      </c>
      <c r="E596" s="258" t="s">
        <v>531</v>
      </c>
      <c r="F596" s="260">
        <v>34777</v>
      </c>
      <c r="G596" s="258" t="s">
        <v>504</v>
      </c>
      <c r="H596" s="258" t="s">
        <v>532</v>
      </c>
      <c r="I596" s="258" t="s">
        <v>69</v>
      </c>
      <c r="M596" s="258" t="s">
        <v>504</v>
      </c>
    </row>
    <row r="597" spans="1:13" x14ac:dyDescent="0.2">
      <c r="A597" s="258">
        <v>211999</v>
      </c>
      <c r="B597" s="258" t="s">
        <v>669</v>
      </c>
      <c r="C597" s="258" t="s">
        <v>468</v>
      </c>
      <c r="D597" s="258" t="s">
        <v>307</v>
      </c>
      <c r="E597" s="258" t="s">
        <v>531</v>
      </c>
      <c r="F597" s="260">
        <v>33996</v>
      </c>
      <c r="G597" s="258" t="s">
        <v>504</v>
      </c>
      <c r="H597" s="258" t="s">
        <v>532</v>
      </c>
      <c r="I597" s="258" t="s">
        <v>69</v>
      </c>
      <c r="M597" s="258" t="s">
        <v>504</v>
      </c>
    </row>
    <row r="598" spans="1:13" x14ac:dyDescent="0.2">
      <c r="A598" s="258">
        <v>212012</v>
      </c>
      <c r="B598" s="258" t="s">
        <v>1138</v>
      </c>
      <c r="C598" s="258" t="s">
        <v>121</v>
      </c>
      <c r="D598" s="258" t="s">
        <v>1139</v>
      </c>
      <c r="E598" s="258" t="s">
        <v>531</v>
      </c>
      <c r="F598" s="260">
        <v>35179</v>
      </c>
      <c r="G598" s="258" t="s">
        <v>1670</v>
      </c>
      <c r="H598" s="258" t="s">
        <v>532</v>
      </c>
      <c r="I598" s="258" t="s">
        <v>69</v>
      </c>
      <c r="M598" s="258" t="s">
        <v>524</v>
      </c>
    </row>
    <row r="599" spans="1:13" x14ac:dyDescent="0.2">
      <c r="A599" s="258">
        <v>212023</v>
      </c>
      <c r="B599" s="258" t="s">
        <v>737</v>
      </c>
      <c r="C599" s="258" t="s">
        <v>190</v>
      </c>
      <c r="D599" s="258" t="s">
        <v>322</v>
      </c>
      <c r="E599" s="258" t="s">
        <v>531</v>
      </c>
      <c r="F599" s="260">
        <v>32347</v>
      </c>
      <c r="G599" s="258" t="s">
        <v>1763</v>
      </c>
      <c r="H599" s="258" t="s">
        <v>532</v>
      </c>
      <c r="I599" s="258" t="s">
        <v>69</v>
      </c>
      <c r="M599" s="258" t="s">
        <v>506</v>
      </c>
    </row>
    <row r="600" spans="1:13" x14ac:dyDescent="0.2">
      <c r="A600" s="258">
        <v>212031</v>
      </c>
      <c r="B600" s="258" t="s">
        <v>1361</v>
      </c>
      <c r="C600" s="258" t="s">
        <v>1070</v>
      </c>
      <c r="D600" s="258" t="s">
        <v>322</v>
      </c>
      <c r="E600" s="258" t="s">
        <v>531</v>
      </c>
      <c r="F600" s="260">
        <v>33783</v>
      </c>
      <c r="G600" s="258" t="s">
        <v>504</v>
      </c>
      <c r="H600" s="258" t="s">
        <v>532</v>
      </c>
      <c r="I600" s="258" t="s">
        <v>69</v>
      </c>
      <c r="M600" s="258" t="s">
        <v>504</v>
      </c>
    </row>
    <row r="601" spans="1:13" x14ac:dyDescent="0.2">
      <c r="A601" s="258">
        <v>212034</v>
      </c>
      <c r="B601" s="258" t="s">
        <v>944</v>
      </c>
      <c r="C601" s="258" t="s">
        <v>192</v>
      </c>
      <c r="D601" s="258" t="s">
        <v>315</v>
      </c>
      <c r="E601" s="258" t="s">
        <v>531</v>
      </c>
      <c r="F601" s="260">
        <v>33644</v>
      </c>
      <c r="G601" s="258" t="s">
        <v>504</v>
      </c>
      <c r="H601" s="258" t="s">
        <v>962</v>
      </c>
      <c r="I601" s="258" t="s">
        <v>69</v>
      </c>
    </row>
    <row r="602" spans="1:13" x14ac:dyDescent="0.2">
      <c r="A602" s="258">
        <v>212036</v>
      </c>
      <c r="B602" s="258" t="s">
        <v>1250</v>
      </c>
      <c r="C602" s="258" t="s">
        <v>78</v>
      </c>
      <c r="D602" s="258" t="s">
        <v>1251</v>
      </c>
      <c r="E602" s="258" t="s">
        <v>531</v>
      </c>
      <c r="F602" s="260">
        <v>32375</v>
      </c>
      <c r="G602" s="258" t="s">
        <v>1764</v>
      </c>
      <c r="H602" s="258" t="s">
        <v>532</v>
      </c>
      <c r="I602" s="258" t="s">
        <v>69</v>
      </c>
      <c r="M602" s="258" t="s">
        <v>515</v>
      </c>
    </row>
    <row r="603" spans="1:13" x14ac:dyDescent="0.2">
      <c r="A603" s="258">
        <v>212037</v>
      </c>
      <c r="B603" s="258" t="s">
        <v>1362</v>
      </c>
      <c r="C603" s="258" t="s">
        <v>121</v>
      </c>
      <c r="D603" s="258" t="s">
        <v>1045</v>
      </c>
      <c r="E603" s="258" t="s">
        <v>531</v>
      </c>
      <c r="F603" s="260">
        <v>35526</v>
      </c>
      <c r="G603" s="258" t="s">
        <v>504</v>
      </c>
      <c r="H603" s="258" t="s">
        <v>532</v>
      </c>
      <c r="I603" s="258" t="s">
        <v>69</v>
      </c>
      <c r="M603" s="258" t="s">
        <v>504</v>
      </c>
    </row>
    <row r="604" spans="1:13" x14ac:dyDescent="0.2">
      <c r="A604" s="258">
        <v>212040</v>
      </c>
      <c r="B604" s="258" t="s">
        <v>1494</v>
      </c>
      <c r="C604" s="258" t="s">
        <v>112</v>
      </c>
      <c r="D604" s="258" t="s">
        <v>347</v>
      </c>
      <c r="E604" s="258" t="s">
        <v>530</v>
      </c>
      <c r="F604" s="260">
        <v>34396</v>
      </c>
      <c r="G604" s="258" t="s">
        <v>504</v>
      </c>
      <c r="H604" s="258" t="s">
        <v>532</v>
      </c>
      <c r="I604" s="258" t="s">
        <v>69</v>
      </c>
      <c r="M604" s="258" t="s">
        <v>506</v>
      </c>
    </row>
    <row r="605" spans="1:13" x14ac:dyDescent="0.2">
      <c r="A605" s="258">
        <v>212047</v>
      </c>
      <c r="B605" s="258" t="s">
        <v>709</v>
      </c>
      <c r="C605" s="258" t="s">
        <v>121</v>
      </c>
      <c r="D605" s="258" t="s">
        <v>303</v>
      </c>
      <c r="E605" s="258" t="s">
        <v>531</v>
      </c>
      <c r="F605" s="260">
        <v>32797</v>
      </c>
      <c r="G605" s="258" t="s">
        <v>710</v>
      </c>
      <c r="H605" s="258" t="s">
        <v>532</v>
      </c>
      <c r="I605" s="258" t="s">
        <v>69</v>
      </c>
      <c r="M605" s="258" t="s">
        <v>506</v>
      </c>
    </row>
    <row r="606" spans="1:13" x14ac:dyDescent="0.2">
      <c r="A606" s="258">
        <v>212056</v>
      </c>
      <c r="B606" s="258" t="s">
        <v>1370</v>
      </c>
      <c r="C606" s="258" t="s">
        <v>157</v>
      </c>
      <c r="D606" s="258" t="s">
        <v>1371</v>
      </c>
      <c r="E606" s="258" t="s">
        <v>531</v>
      </c>
      <c r="F606" s="260">
        <v>34827</v>
      </c>
      <c r="G606" s="258" t="s">
        <v>504</v>
      </c>
      <c r="H606" s="258" t="s">
        <v>532</v>
      </c>
      <c r="I606" s="258" t="s">
        <v>69</v>
      </c>
      <c r="M606" s="258" t="s">
        <v>504</v>
      </c>
    </row>
    <row r="607" spans="1:13" x14ac:dyDescent="0.2">
      <c r="A607" s="258">
        <v>212063</v>
      </c>
      <c r="B607" s="258" t="s">
        <v>597</v>
      </c>
      <c r="C607" s="258" t="s">
        <v>142</v>
      </c>
      <c r="D607" s="258" t="s">
        <v>297</v>
      </c>
      <c r="E607" s="258" t="s">
        <v>531</v>
      </c>
      <c r="F607" s="260">
        <v>35065</v>
      </c>
      <c r="G607" s="258" t="s">
        <v>1724</v>
      </c>
      <c r="H607" s="258" t="s">
        <v>532</v>
      </c>
      <c r="I607" s="258" t="s">
        <v>69</v>
      </c>
      <c r="M607" s="258" t="s">
        <v>504</v>
      </c>
    </row>
    <row r="608" spans="1:13" x14ac:dyDescent="0.2">
      <c r="A608" s="258">
        <v>212067</v>
      </c>
      <c r="B608" s="258" t="s">
        <v>676</v>
      </c>
      <c r="C608" s="258" t="s">
        <v>78</v>
      </c>
      <c r="D608" s="258" t="s">
        <v>397</v>
      </c>
      <c r="E608" s="258" t="s">
        <v>531</v>
      </c>
      <c r="F608" s="260">
        <v>34704</v>
      </c>
      <c r="G608" s="258" t="s">
        <v>1766</v>
      </c>
      <c r="H608" s="258" t="s">
        <v>532</v>
      </c>
      <c r="I608" s="258" t="s">
        <v>69</v>
      </c>
      <c r="M608" s="258" t="s">
        <v>516</v>
      </c>
    </row>
    <row r="609" spans="1:13" x14ac:dyDescent="0.2">
      <c r="A609" s="258">
        <v>212099</v>
      </c>
      <c r="B609" s="258" t="s">
        <v>614</v>
      </c>
      <c r="C609" s="258" t="s">
        <v>155</v>
      </c>
      <c r="D609" s="258" t="s">
        <v>281</v>
      </c>
      <c r="E609" s="258" t="s">
        <v>531</v>
      </c>
      <c r="F609" s="260">
        <v>35256</v>
      </c>
      <c r="G609" s="258" t="s">
        <v>424</v>
      </c>
      <c r="H609" s="258" t="s">
        <v>532</v>
      </c>
      <c r="I609" s="258" t="s">
        <v>69</v>
      </c>
      <c r="M609" s="258" t="s">
        <v>504</v>
      </c>
    </row>
    <row r="610" spans="1:13" x14ac:dyDescent="0.2">
      <c r="A610" s="258">
        <v>212107</v>
      </c>
      <c r="B610" s="258" t="s">
        <v>1207</v>
      </c>
      <c r="C610" s="258" t="s">
        <v>171</v>
      </c>
      <c r="D610" s="258" t="s">
        <v>1092</v>
      </c>
      <c r="E610" s="258" t="s">
        <v>530</v>
      </c>
      <c r="F610" s="260">
        <v>34241</v>
      </c>
      <c r="G610" s="258" t="s">
        <v>1767</v>
      </c>
      <c r="H610" s="258" t="s">
        <v>532</v>
      </c>
      <c r="I610" s="258" t="s">
        <v>69</v>
      </c>
      <c r="M610" s="258" t="s">
        <v>519</v>
      </c>
    </row>
    <row r="611" spans="1:13" x14ac:dyDescent="0.2">
      <c r="A611" s="258">
        <v>212121</v>
      </c>
      <c r="B611" s="258" t="s">
        <v>1205</v>
      </c>
      <c r="C611" s="258" t="s">
        <v>1048</v>
      </c>
      <c r="D611" s="258" t="s">
        <v>291</v>
      </c>
      <c r="E611" s="258" t="s">
        <v>530</v>
      </c>
      <c r="F611" s="260">
        <v>34161</v>
      </c>
      <c r="G611" s="258" t="s">
        <v>504</v>
      </c>
      <c r="H611" s="258" t="s">
        <v>532</v>
      </c>
      <c r="I611" s="258" t="s">
        <v>69</v>
      </c>
      <c r="M611" s="258" t="s">
        <v>519</v>
      </c>
    </row>
    <row r="612" spans="1:13" x14ac:dyDescent="0.2">
      <c r="A612" s="258">
        <v>212134</v>
      </c>
      <c r="B612" s="258" t="s">
        <v>1558</v>
      </c>
      <c r="C612" s="258" t="s">
        <v>78</v>
      </c>
      <c r="D612" s="258" t="s">
        <v>1238</v>
      </c>
      <c r="E612" s="258" t="s">
        <v>530</v>
      </c>
      <c r="F612" s="260">
        <v>29264</v>
      </c>
      <c r="G612" s="258" t="s">
        <v>504</v>
      </c>
      <c r="H612" s="258" t="s">
        <v>532</v>
      </c>
      <c r="I612" s="258" t="s">
        <v>69</v>
      </c>
      <c r="M612" s="258" t="s">
        <v>518</v>
      </c>
    </row>
    <row r="613" spans="1:13" x14ac:dyDescent="0.2">
      <c r="A613" s="258">
        <v>212140</v>
      </c>
      <c r="B613" s="258" t="s">
        <v>1288</v>
      </c>
      <c r="C613" s="258" t="s">
        <v>142</v>
      </c>
      <c r="D613" s="258" t="s">
        <v>326</v>
      </c>
      <c r="E613" s="258" t="s">
        <v>530</v>
      </c>
      <c r="F613" s="260">
        <v>35456</v>
      </c>
      <c r="G613" s="258" t="s">
        <v>514</v>
      </c>
      <c r="H613" s="258" t="s">
        <v>532</v>
      </c>
      <c r="I613" s="258" t="s">
        <v>69</v>
      </c>
      <c r="M613" s="258" t="s">
        <v>514</v>
      </c>
    </row>
    <row r="614" spans="1:13" x14ac:dyDescent="0.2">
      <c r="A614" s="258">
        <v>212164</v>
      </c>
      <c r="B614" s="258" t="s">
        <v>1217</v>
      </c>
      <c r="C614" s="258" t="s">
        <v>1049</v>
      </c>
      <c r="D614" s="258" t="s">
        <v>1218</v>
      </c>
      <c r="E614" s="258" t="s">
        <v>531</v>
      </c>
      <c r="F614" s="260">
        <v>34714</v>
      </c>
      <c r="G614" s="258" t="s">
        <v>1770</v>
      </c>
      <c r="H614" s="258" t="s">
        <v>532</v>
      </c>
      <c r="I614" s="258" t="s">
        <v>69</v>
      </c>
      <c r="M614" s="258" t="s">
        <v>513</v>
      </c>
    </row>
    <row r="615" spans="1:13" x14ac:dyDescent="0.2">
      <c r="A615" s="258">
        <v>212166</v>
      </c>
      <c r="B615" s="258" t="s">
        <v>1389</v>
      </c>
      <c r="C615" s="258" t="s">
        <v>101</v>
      </c>
      <c r="D615" s="258" t="s">
        <v>1390</v>
      </c>
      <c r="E615" s="258" t="s">
        <v>531</v>
      </c>
      <c r="F615" s="260">
        <v>35968</v>
      </c>
      <c r="G615" s="258" t="s">
        <v>504</v>
      </c>
      <c r="H615" s="258" t="s">
        <v>532</v>
      </c>
      <c r="I615" s="258" t="s">
        <v>69</v>
      </c>
      <c r="M615" s="258" t="s">
        <v>504</v>
      </c>
    </row>
    <row r="616" spans="1:13" x14ac:dyDescent="0.2">
      <c r="A616" s="258">
        <v>212168</v>
      </c>
      <c r="B616" s="258" t="s">
        <v>1222</v>
      </c>
      <c r="C616" s="258" t="s">
        <v>108</v>
      </c>
      <c r="D616" s="258" t="s">
        <v>1065</v>
      </c>
      <c r="E616" s="258" t="s">
        <v>531</v>
      </c>
      <c r="F616" s="260">
        <v>33424</v>
      </c>
      <c r="G616" s="258" t="s">
        <v>1771</v>
      </c>
      <c r="H616" s="258" t="s">
        <v>532</v>
      </c>
      <c r="I616" s="258" t="s">
        <v>69</v>
      </c>
      <c r="M616" s="258" t="s">
        <v>513</v>
      </c>
    </row>
    <row r="617" spans="1:13" x14ac:dyDescent="0.2">
      <c r="A617" s="258">
        <v>212183</v>
      </c>
      <c r="B617" s="258" t="s">
        <v>753</v>
      </c>
      <c r="C617" s="258" t="s">
        <v>114</v>
      </c>
      <c r="D617" s="258" t="s">
        <v>304</v>
      </c>
      <c r="E617" s="258" t="s">
        <v>530</v>
      </c>
      <c r="F617" s="260">
        <v>32674</v>
      </c>
      <c r="G617" s="258" t="s">
        <v>1772</v>
      </c>
      <c r="H617" s="258" t="s">
        <v>532</v>
      </c>
      <c r="I617" s="258" t="s">
        <v>69</v>
      </c>
      <c r="M617" s="258" t="s">
        <v>514</v>
      </c>
    </row>
    <row r="618" spans="1:13" x14ac:dyDescent="0.2">
      <c r="A618" s="258">
        <v>212196</v>
      </c>
      <c r="B618" s="258" t="s">
        <v>1053</v>
      </c>
      <c r="C618" s="258" t="s">
        <v>121</v>
      </c>
      <c r="D618" s="258" t="s">
        <v>428</v>
      </c>
      <c r="E618" s="258" t="s">
        <v>531</v>
      </c>
      <c r="F618" s="260">
        <v>35930</v>
      </c>
      <c r="G618" s="258" t="s">
        <v>504</v>
      </c>
      <c r="H618" s="258" t="s">
        <v>532</v>
      </c>
      <c r="I618" s="258" t="s">
        <v>69</v>
      </c>
      <c r="M618" s="258" t="s">
        <v>527</v>
      </c>
    </row>
    <row r="619" spans="1:13" x14ac:dyDescent="0.2">
      <c r="A619" s="258">
        <v>212197</v>
      </c>
      <c r="B619" s="258" t="s">
        <v>1484</v>
      </c>
      <c r="C619" s="258" t="s">
        <v>1239</v>
      </c>
      <c r="D619" s="258" t="s">
        <v>329</v>
      </c>
      <c r="E619" s="258" t="s">
        <v>531</v>
      </c>
      <c r="F619" s="260">
        <v>33454</v>
      </c>
      <c r="G619" s="258" t="s">
        <v>1717</v>
      </c>
      <c r="H619" s="258" t="s">
        <v>532</v>
      </c>
      <c r="I619" s="258" t="s">
        <v>69</v>
      </c>
      <c r="M619" s="258" t="s">
        <v>506</v>
      </c>
    </row>
    <row r="620" spans="1:13" x14ac:dyDescent="0.2">
      <c r="A620" s="258">
        <v>212255</v>
      </c>
      <c r="B620" s="258" t="s">
        <v>1589</v>
      </c>
      <c r="C620" s="258" t="s">
        <v>1335</v>
      </c>
      <c r="D620" s="258" t="s">
        <v>1590</v>
      </c>
      <c r="E620" s="258" t="s">
        <v>531</v>
      </c>
      <c r="F620" s="260">
        <v>34955</v>
      </c>
      <c r="G620" s="258" t="s">
        <v>1669</v>
      </c>
      <c r="H620" s="258" t="s">
        <v>962</v>
      </c>
      <c r="I620" s="258" t="s">
        <v>69</v>
      </c>
    </row>
    <row r="621" spans="1:13" x14ac:dyDescent="0.2">
      <c r="A621" s="258">
        <v>212265</v>
      </c>
      <c r="B621" s="258" t="s">
        <v>833</v>
      </c>
      <c r="C621" s="258" t="s">
        <v>451</v>
      </c>
      <c r="D621" s="258" t="s">
        <v>335</v>
      </c>
      <c r="E621" s="258" t="s">
        <v>530</v>
      </c>
      <c r="F621" s="260">
        <v>27699</v>
      </c>
      <c r="G621" s="258" t="s">
        <v>504</v>
      </c>
      <c r="H621" s="258" t="s">
        <v>532</v>
      </c>
      <c r="I621" s="258" t="s">
        <v>69</v>
      </c>
      <c r="M621" s="258" t="s">
        <v>516</v>
      </c>
    </row>
    <row r="622" spans="1:13" x14ac:dyDescent="0.2">
      <c r="A622" s="258">
        <v>212270</v>
      </c>
      <c r="B622" s="258" t="s">
        <v>1338</v>
      </c>
      <c r="C622" s="258" t="s">
        <v>186</v>
      </c>
      <c r="D622" s="258" t="s">
        <v>1073</v>
      </c>
      <c r="E622" s="258" t="s">
        <v>530</v>
      </c>
      <c r="F622" s="260">
        <v>31946</v>
      </c>
      <c r="G622" s="258" t="s">
        <v>504</v>
      </c>
      <c r="H622" s="258" t="s">
        <v>532</v>
      </c>
      <c r="I622" s="258" t="s">
        <v>69</v>
      </c>
      <c r="M622" s="258" t="s">
        <v>504</v>
      </c>
    </row>
    <row r="623" spans="1:13" x14ac:dyDescent="0.2">
      <c r="A623" s="258">
        <v>212287</v>
      </c>
      <c r="B623" s="258" t="s">
        <v>1491</v>
      </c>
      <c r="C623" s="258" t="s">
        <v>78</v>
      </c>
      <c r="D623" s="258" t="s">
        <v>370</v>
      </c>
      <c r="E623" s="258" t="s">
        <v>531</v>
      </c>
      <c r="F623" s="260">
        <v>33193</v>
      </c>
      <c r="G623" s="258" t="s">
        <v>1773</v>
      </c>
      <c r="H623" s="258" t="s">
        <v>532</v>
      </c>
      <c r="I623" s="258" t="s">
        <v>69</v>
      </c>
      <c r="M623" s="258" t="s">
        <v>506</v>
      </c>
    </row>
    <row r="624" spans="1:13" x14ac:dyDescent="0.2">
      <c r="A624" s="258">
        <v>212297</v>
      </c>
      <c r="B624" s="258" t="s">
        <v>1395</v>
      </c>
      <c r="C624" s="258" t="s">
        <v>1396</v>
      </c>
      <c r="D624" s="258" t="s">
        <v>327</v>
      </c>
      <c r="E624" s="258" t="s">
        <v>531</v>
      </c>
      <c r="F624" s="260">
        <v>34099</v>
      </c>
      <c r="G624" s="258" t="s">
        <v>504</v>
      </c>
      <c r="H624" s="258" t="s">
        <v>532</v>
      </c>
      <c r="I624" s="258" t="s">
        <v>69</v>
      </c>
      <c r="M624" s="258" t="s">
        <v>504</v>
      </c>
    </row>
    <row r="625" spans="1:21" x14ac:dyDescent="0.2">
      <c r="A625" s="258">
        <v>212319</v>
      </c>
      <c r="B625" s="258" t="s">
        <v>1398</v>
      </c>
      <c r="C625" s="258" t="s">
        <v>105</v>
      </c>
      <c r="D625" s="258" t="s">
        <v>292</v>
      </c>
      <c r="E625" s="258" t="s">
        <v>531</v>
      </c>
      <c r="F625" s="260">
        <v>33853</v>
      </c>
      <c r="G625" s="258" t="s">
        <v>504</v>
      </c>
      <c r="H625" s="258" t="s">
        <v>962</v>
      </c>
      <c r="I625" s="258" t="s">
        <v>69</v>
      </c>
    </row>
    <row r="626" spans="1:21" x14ac:dyDescent="0.2">
      <c r="A626" s="258">
        <v>212322</v>
      </c>
      <c r="B626" s="258" t="s">
        <v>1508</v>
      </c>
      <c r="C626" s="258" t="s">
        <v>1035</v>
      </c>
      <c r="D626" s="258" t="s">
        <v>353</v>
      </c>
      <c r="E626" s="258" t="s">
        <v>531</v>
      </c>
      <c r="F626" s="260">
        <v>36275</v>
      </c>
      <c r="G626" s="258" t="s">
        <v>955</v>
      </c>
      <c r="H626" s="258" t="s">
        <v>532</v>
      </c>
      <c r="I626" s="258" t="s">
        <v>69</v>
      </c>
      <c r="M626" s="258" t="s">
        <v>506</v>
      </c>
    </row>
    <row r="627" spans="1:21" x14ac:dyDescent="0.2">
      <c r="A627" s="258">
        <v>212334</v>
      </c>
      <c r="B627" s="258" t="s">
        <v>1592</v>
      </c>
      <c r="C627" s="258" t="s">
        <v>124</v>
      </c>
      <c r="D627" s="258" t="s">
        <v>387</v>
      </c>
      <c r="E627" s="258" t="s">
        <v>531</v>
      </c>
      <c r="F627" s="260">
        <v>35537</v>
      </c>
      <c r="G627" s="258" t="s">
        <v>1775</v>
      </c>
      <c r="H627" s="258" t="s">
        <v>962</v>
      </c>
      <c r="I627" s="258" t="s">
        <v>69</v>
      </c>
    </row>
    <row r="628" spans="1:21" x14ac:dyDescent="0.2">
      <c r="A628" s="258">
        <v>212350</v>
      </c>
      <c r="B628" s="258" t="s">
        <v>1380</v>
      </c>
      <c r="C628" s="258" t="s">
        <v>94</v>
      </c>
      <c r="D628" s="258" t="s">
        <v>307</v>
      </c>
      <c r="E628" s="258" t="s">
        <v>531</v>
      </c>
      <c r="F628" s="260">
        <v>34484</v>
      </c>
      <c r="G628" s="258" t="s">
        <v>504</v>
      </c>
      <c r="H628" s="258" t="s">
        <v>532</v>
      </c>
      <c r="I628" s="258" t="s">
        <v>69</v>
      </c>
      <c r="M628" s="258" t="s">
        <v>504</v>
      </c>
    </row>
    <row r="629" spans="1:21" x14ac:dyDescent="0.2">
      <c r="A629" s="258">
        <v>212380</v>
      </c>
      <c r="B629" s="258" t="s">
        <v>1506</v>
      </c>
      <c r="C629" s="258" t="s">
        <v>151</v>
      </c>
      <c r="D629" s="258" t="s">
        <v>329</v>
      </c>
      <c r="E629" s="258" t="s">
        <v>531</v>
      </c>
      <c r="F629" s="260">
        <v>34634</v>
      </c>
      <c r="G629" s="258" t="s">
        <v>504</v>
      </c>
      <c r="H629" s="258" t="s">
        <v>532</v>
      </c>
      <c r="I629" s="258" t="s">
        <v>69</v>
      </c>
      <c r="M629" s="258" t="s">
        <v>506</v>
      </c>
    </row>
    <row r="630" spans="1:21" x14ac:dyDescent="0.2">
      <c r="A630" s="258">
        <v>212389</v>
      </c>
      <c r="B630" s="258" t="s">
        <v>1140</v>
      </c>
      <c r="C630" s="258" t="s">
        <v>997</v>
      </c>
      <c r="D630" s="258" t="s">
        <v>378</v>
      </c>
      <c r="E630" s="258" t="s">
        <v>531</v>
      </c>
      <c r="F630" s="260">
        <v>30722</v>
      </c>
      <c r="G630" s="258" t="s">
        <v>504</v>
      </c>
      <c r="H630" s="258" t="s">
        <v>532</v>
      </c>
      <c r="I630" s="258" t="s">
        <v>69</v>
      </c>
      <c r="M630" s="258" t="s">
        <v>524</v>
      </c>
    </row>
    <row r="631" spans="1:21" x14ac:dyDescent="0.2">
      <c r="A631" s="258">
        <v>212405</v>
      </c>
      <c r="B631" s="258" t="s">
        <v>1343</v>
      </c>
      <c r="C631" s="258" t="s">
        <v>142</v>
      </c>
      <c r="D631" s="258" t="s">
        <v>1344</v>
      </c>
      <c r="E631" s="258" t="s">
        <v>531</v>
      </c>
      <c r="F631" s="260">
        <v>35665</v>
      </c>
      <c r="G631" s="258" t="s">
        <v>504</v>
      </c>
      <c r="H631" s="258" t="s">
        <v>532</v>
      </c>
      <c r="I631" s="258" t="s">
        <v>69</v>
      </c>
      <c r="M631" s="258" t="s">
        <v>504</v>
      </c>
    </row>
    <row r="632" spans="1:21" x14ac:dyDescent="0.2">
      <c r="A632" s="258">
        <v>212422</v>
      </c>
      <c r="B632" s="258" t="s">
        <v>1166</v>
      </c>
      <c r="C632" s="258" t="s">
        <v>82</v>
      </c>
      <c r="D632" s="258" t="s">
        <v>278</v>
      </c>
      <c r="E632" s="258" t="s">
        <v>531</v>
      </c>
      <c r="F632" s="260">
        <v>34725</v>
      </c>
      <c r="G632" s="258" t="s">
        <v>1776</v>
      </c>
      <c r="H632" s="258" t="s">
        <v>532</v>
      </c>
      <c r="I632" s="258" t="s">
        <v>69</v>
      </c>
      <c r="M632" s="258" t="s">
        <v>518</v>
      </c>
    </row>
    <row r="633" spans="1:21" x14ac:dyDescent="0.2">
      <c r="A633" s="258">
        <v>212434</v>
      </c>
      <c r="B633" s="258" t="s">
        <v>1509</v>
      </c>
      <c r="C633" s="258" t="s">
        <v>112</v>
      </c>
      <c r="D633" s="258" t="s">
        <v>119</v>
      </c>
      <c r="E633" s="258" t="s">
        <v>531</v>
      </c>
      <c r="F633" s="260">
        <v>34904</v>
      </c>
      <c r="G633" s="258" t="s">
        <v>504</v>
      </c>
      <c r="H633" s="258" t="s">
        <v>532</v>
      </c>
      <c r="I633" s="258" t="s">
        <v>69</v>
      </c>
      <c r="M633" s="258" t="s">
        <v>506</v>
      </c>
    </row>
    <row r="634" spans="1:21" x14ac:dyDescent="0.2">
      <c r="A634" s="258">
        <v>212439</v>
      </c>
      <c r="B634" s="258" t="s">
        <v>951</v>
      </c>
      <c r="C634" s="258" t="s">
        <v>75</v>
      </c>
      <c r="D634" s="258" t="s">
        <v>472</v>
      </c>
      <c r="E634" s="258" t="s">
        <v>531</v>
      </c>
      <c r="F634" s="260">
        <v>35092</v>
      </c>
      <c r="G634" s="258" t="s">
        <v>1777</v>
      </c>
      <c r="H634" s="258" t="s">
        <v>963</v>
      </c>
      <c r="I634" s="258" t="s">
        <v>69</v>
      </c>
    </row>
    <row r="635" spans="1:21" x14ac:dyDescent="0.2">
      <c r="A635" s="258">
        <v>212446</v>
      </c>
      <c r="B635" s="258" t="s">
        <v>665</v>
      </c>
      <c r="C635" s="258" t="s">
        <v>83</v>
      </c>
      <c r="D635" s="258" t="s">
        <v>299</v>
      </c>
      <c r="E635" s="258" t="s">
        <v>531</v>
      </c>
      <c r="F635" s="260">
        <v>36210</v>
      </c>
      <c r="G635" s="258" t="s">
        <v>504</v>
      </c>
      <c r="H635" s="258" t="s">
        <v>532</v>
      </c>
      <c r="I635" s="258" t="s">
        <v>69</v>
      </c>
      <c r="M635" s="258" t="s">
        <v>504</v>
      </c>
    </row>
    <row r="636" spans="1:21" x14ac:dyDescent="0.2">
      <c r="A636" s="258">
        <v>212471</v>
      </c>
      <c r="B636" s="258" t="s">
        <v>234</v>
      </c>
      <c r="C636" s="258" t="s">
        <v>116</v>
      </c>
      <c r="D636" s="258" t="s">
        <v>455</v>
      </c>
      <c r="E636" s="258" t="s">
        <v>531</v>
      </c>
      <c r="F636" s="260">
        <v>33198</v>
      </c>
      <c r="G636" s="258" t="s">
        <v>504</v>
      </c>
      <c r="H636" s="258" t="s">
        <v>962</v>
      </c>
      <c r="I636" s="258" t="s">
        <v>69</v>
      </c>
    </row>
    <row r="637" spans="1:21" x14ac:dyDescent="0.2">
      <c r="A637" s="258">
        <v>212481</v>
      </c>
      <c r="B637" s="258" t="s">
        <v>1227</v>
      </c>
      <c r="C637" s="258" t="s">
        <v>121</v>
      </c>
      <c r="D637" s="258" t="s">
        <v>246</v>
      </c>
      <c r="E637" s="258" t="s">
        <v>531</v>
      </c>
      <c r="F637" s="260">
        <v>35606</v>
      </c>
      <c r="G637" s="258" t="s">
        <v>513</v>
      </c>
      <c r="H637" s="258" t="s">
        <v>532</v>
      </c>
      <c r="I637" s="258" t="s">
        <v>69</v>
      </c>
      <c r="M637" s="258" t="s">
        <v>513</v>
      </c>
    </row>
    <row r="638" spans="1:21" x14ac:dyDescent="0.2">
      <c r="A638" s="258">
        <v>212492</v>
      </c>
      <c r="B638" s="258" t="s">
        <v>1394</v>
      </c>
      <c r="C638" s="258" t="s">
        <v>106</v>
      </c>
      <c r="D638" s="258" t="s">
        <v>1039</v>
      </c>
      <c r="E638" s="258" t="s">
        <v>531</v>
      </c>
      <c r="F638" s="260">
        <v>34203</v>
      </c>
      <c r="G638" s="258" t="s">
        <v>504</v>
      </c>
      <c r="H638" s="258" t="s">
        <v>532</v>
      </c>
      <c r="I638" s="258" t="s">
        <v>69</v>
      </c>
      <c r="M638" s="258" t="s">
        <v>504</v>
      </c>
      <c r="S638" s="258">
        <v>410</v>
      </c>
      <c r="T638" s="258">
        <v>44252</v>
      </c>
      <c r="U638" s="258">
        <v>10000</v>
      </c>
    </row>
    <row r="639" spans="1:21" x14ac:dyDescent="0.2">
      <c r="A639" s="258">
        <v>212518</v>
      </c>
      <c r="B639" s="258" t="s">
        <v>1091</v>
      </c>
      <c r="C639" s="258" t="s">
        <v>986</v>
      </c>
      <c r="D639" s="258" t="s">
        <v>1092</v>
      </c>
      <c r="E639" s="258" t="s">
        <v>530</v>
      </c>
      <c r="F639" s="260">
        <v>35219</v>
      </c>
      <c r="G639" s="258" t="s">
        <v>956</v>
      </c>
      <c r="H639" s="258" t="s">
        <v>532</v>
      </c>
      <c r="I639" s="258" t="s">
        <v>69</v>
      </c>
      <c r="M639" s="258" t="s">
        <v>523</v>
      </c>
    </row>
    <row r="640" spans="1:21" x14ac:dyDescent="0.2">
      <c r="A640" s="258">
        <v>212521</v>
      </c>
      <c r="B640" s="258" t="s">
        <v>1094</v>
      </c>
      <c r="C640" s="258" t="s">
        <v>158</v>
      </c>
      <c r="D640" s="258" t="s">
        <v>1095</v>
      </c>
      <c r="E640" s="258" t="s">
        <v>531</v>
      </c>
      <c r="F640" s="260">
        <v>33045</v>
      </c>
      <c r="G640" s="258" t="s">
        <v>504</v>
      </c>
      <c r="H640" s="258" t="s">
        <v>532</v>
      </c>
      <c r="I640" s="258" t="s">
        <v>69</v>
      </c>
      <c r="M640" s="258" t="s">
        <v>523</v>
      </c>
    </row>
    <row r="641" spans="1:13" x14ac:dyDescent="0.2">
      <c r="A641" s="258">
        <v>212530</v>
      </c>
      <c r="B641" s="258" t="s">
        <v>1231</v>
      </c>
      <c r="C641" s="258" t="s">
        <v>166</v>
      </c>
      <c r="D641" s="258" t="s">
        <v>1058</v>
      </c>
      <c r="E641" s="258" t="s">
        <v>531</v>
      </c>
      <c r="F641" s="260">
        <v>31199</v>
      </c>
      <c r="G641" s="258" t="s">
        <v>1779</v>
      </c>
      <c r="H641" s="258" t="s">
        <v>532</v>
      </c>
      <c r="I641" s="258" t="s">
        <v>69</v>
      </c>
      <c r="M641" s="258" t="s">
        <v>513</v>
      </c>
    </row>
    <row r="642" spans="1:13" x14ac:dyDescent="0.2">
      <c r="A642" s="258">
        <v>212539</v>
      </c>
      <c r="B642" s="258" t="s">
        <v>1387</v>
      </c>
      <c r="C642" s="258" t="s">
        <v>74</v>
      </c>
      <c r="D642" s="258" t="s">
        <v>351</v>
      </c>
      <c r="E642" s="258" t="s">
        <v>531</v>
      </c>
      <c r="F642" s="260">
        <v>35131</v>
      </c>
      <c r="G642" s="258" t="s">
        <v>504</v>
      </c>
      <c r="H642" s="258" t="s">
        <v>532</v>
      </c>
      <c r="I642" s="258" t="s">
        <v>69</v>
      </c>
      <c r="M642" s="258" t="s">
        <v>504</v>
      </c>
    </row>
    <row r="643" spans="1:13" x14ac:dyDescent="0.2">
      <c r="A643" s="258">
        <v>212541</v>
      </c>
      <c r="B643" s="258" t="s">
        <v>1295</v>
      </c>
      <c r="C643" s="258" t="s">
        <v>1057</v>
      </c>
      <c r="D643" s="258" t="s">
        <v>987</v>
      </c>
      <c r="E643" s="258" t="s">
        <v>530</v>
      </c>
      <c r="F643" s="260">
        <v>36025</v>
      </c>
      <c r="G643" s="258" t="s">
        <v>504</v>
      </c>
      <c r="H643" s="258" t="s">
        <v>532</v>
      </c>
      <c r="I643" s="258" t="s">
        <v>69</v>
      </c>
      <c r="M643" s="258" t="s">
        <v>514</v>
      </c>
    </row>
    <row r="644" spans="1:13" x14ac:dyDescent="0.2">
      <c r="A644" s="258">
        <v>212543</v>
      </c>
      <c r="B644" s="258" t="s">
        <v>698</v>
      </c>
      <c r="C644" s="258" t="s">
        <v>78</v>
      </c>
      <c r="D644" s="258" t="s">
        <v>367</v>
      </c>
      <c r="E644" s="258" t="s">
        <v>531</v>
      </c>
      <c r="F644" s="260">
        <v>30616</v>
      </c>
      <c r="G644" s="258" t="s">
        <v>1730</v>
      </c>
      <c r="H644" s="258" t="s">
        <v>532</v>
      </c>
      <c r="I644" s="258" t="s">
        <v>69</v>
      </c>
      <c r="M644" s="258" t="s">
        <v>506</v>
      </c>
    </row>
    <row r="645" spans="1:13" x14ac:dyDescent="0.2">
      <c r="A645" s="258">
        <v>212548</v>
      </c>
      <c r="B645" s="258" t="s">
        <v>1096</v>
      </c>
      <c r="C645" s="258" t="s">
        <v>143</v>
      </c>
      <c r="D645" s="258" t="s">
        <v>279</v>
      </c>
      <c r="E645" s="258" t="s">
        <v>531</v>
      </c>
      <c r="F645" s="260">
        <v>34589</v>
      </c>
      <c r="G645" s="258" t="s">
        <v>1780</v>
      </c>
      <c r="H645" s="258" t="s">
        <v>532</v>
      </c>
      <c r="I645" s="258" t="s">
        <v>69</v>
      </c>
      <c r="M645" s="258" t="s">
        <v>523</v>
      </c>
    </row>
    <row r="646" spans="1:13" x14ac:dyDescent="0.2">
      <c r="A646" s="258">
        <v>212567</v>
      </c>
      <c r="B646" s="258" t="s">
        <v>1586</v>
      </c>
      <c r="C646" s="258" t="s">
        <v>82</v>
      </c>
      <c r="D646" s="258" t="s">
        <v>340</v>
      </c>
      <c r="E646" s="258" t="s">
        <v>531</v>
      </c>
      <c r="F646" s="260">
        <v>32964</v>
      </c>
      <c r="G646" s="258" t="s">
        <v>1738</v>
      </c>
      <c r="H646" s="258" t="s">
        <v>962</v>
      </c>
      <c r="I646" s="258" t="s">
        <v>69</v>
      </c>
    </row>
    <row r="647" spans="1:13" x14ac:dyDescent="0.2">
      <c r="A647" s="258">
        <v>212571</v>
      </c>
      <c r="B647" s="258" t="s">
        <v>1391</v>
      </c>
      <c r="C647" s="258" t="s">
        <v>121</v>
      </c>
      <c r="D647" s="258" t="s">
        <v>279</v>
      </c>
      <c r="E647" s="258" t="s">
        <v>531</v>
      </c>
      <c r="F647" s="260">
        <v>34700</v>
      </c>
      <c r="G647" s="258" t="s">
        <v>504</v>
      </c>
      <c r="H647" s="258" t="s">
        <v>532</v>
      </c>
      <c r="I647" s="258" t="s">
        <v>69</v>
      </c>
      <c r="M647" s="258" t="s">
        <v>504</v>
      </c>
    </row>
    <row r="648" spans="1:13" x14ac:dyDescent="0.2">
      <c r="A648" s="258">
        <v>212608</v>
      </c>
      <c r="B648" s="258" t="s">
        <v>1354</v>
      </c>
      <c r="C648" s="258" t="s">
        <v>1355</v>
      </c>
      <c r="D648" s="258" t="s">
        <v>289</v>
      </c>
      <c r="E648" s="258" t="s">
        <v>531</v>
      </c>
      <c r="F648" s="260">
        <v>32602</v>
      </c>
      <c r="G648" s="258" t="s">
        <v>504</v>
      </c>
      <c r="H648" s="258" t="s">
        <v>532</v>
      </c>
      <c r="I648" s="258" t="s">
        <v>69</v>
      </c>
      <c r="M648" s="258" t="s">
        <v>504</v>
      </c>
    </row>
    <row r="649" spans="1:13" x14ac:dyDescent="0.2">
      <c r="A649" s="258">
        <v>212632</v>
      </c>
      <c r="B649" s="258" t="s">
        <v>766</v>
      </c>
      <c r="C649" s="258" t="s">
        <v>146</v>
      </c>
      <c r="D649" s="258" t="s">
        <v>293</v>
      </c>
      <c r="E649" s="258" t="s">
        <v>530</v>
      </c>
      <c r="F649" s="260">
        <v>31199</v>
      </c>
      <c r="G649" s="258" t="s">
        <v>504</v>
      </c>
      <c r="H649" s="258" t="s">
        <v>532</v>
      </c>
      <c r="I649" s="258" t="s">
        <v>69</v>
      </c>
      <c r="M649" s="258" t="s">
        <v>515</v>
      </c>
    </row>
    <row r="650" spans="1:13" x14ac:dyDescent="0.2">
      <c r="A650" s="258">
        <v>212660</v>
      </c>
      <c r="B650" s="258" t="s">
        <v>633</v>
      </c>
      <c r="C650" s="258" t="s">
        <v>150</v>
      </c>
      <c r="D650" s="258" t="s">
        <v>634</v>
      </c>
      <c r="E650" s="258" t="s">
        <v>531</v>
      </c>
      <c r="F650" s="260">
        <v>35892</v>
      </c>
      <c r="G650" s="258" t="s">
        <v>504</v>
      </c>
      <c r="H650" s="258" t="s">
        <v>532</v>
      </c>
      <c r="I650" s="258" t="s">
        <v>69</v>
      </c>
      <c r="M650" s="258" t="s">
        <v>504</v>
      </c>
    </row>
    <row r="651" spans="1:13" x14ac:dyDescent="0.2">
      <c r="A651" s="258">
        <v>212681</v>
      </c>
      <c r="B651" s="258" t="s">
        <v>1587</v>
      </c>
      <c r="C651" s="258" t="s">
        <v>166</v>
      </c>
      <c r="D651" s="258" t="s">
        <v>281</v>
      </c>
      <c r="E651" s="258" t="s">
        <v>531</v>
      </c>
      <c r="F651" s="260">
        <v>31499</v>
      </c>
      <c r="G651" s="258" t="s">
        <v>955</v>
      </c>
      <c r="H651" s="258" t="s">
        <v>962</v>
      </c>
      <c r="I651" s="258" t="s">
        <v>69</v>
      </c>
    </row>
    <row r="652" spans="1:13" x14ac:dyDescent="0.2">
      <c r="A652" s="258">
        <v>212694</v>
      </c>
      <c r="B652" s="258" t="s">
        <v>1289</v>
      </c>
      <c r="C652" s="258" t="s">
        <v>223</v>
      </c>
      <c r="D652" s="258" t="s">
        <v>371</v>
      </c>
      <c r="E652" s="258" t="s">
        <v>531</v>
      </c>
      <c r="F652" s="260">
        <v>27618</v>
      </c>
      <c r="G652" s="258" t="s">
        <v>1649</v>
      </c>
      <c r="H652" s="258" t="s">
        <v>532</v>
      </c>
      <c r="I652" s="258" t="s">
        <v>69</v>
      </c>
      <c r="M652" s="258" t="s">
        <v>514</v>
      </c>
    </row>
    <row r="653" spans="1:13" x14ac:dyDescent="0.2">
      <c r="A653" s="258">
        <v>212697</v>
      </c>
      <c r="B653" s="258" t="s">
        <v>1493</v>
      </c>
      <c r="C653" s="258" t="s">
        <v>395</v>
      </c>
      <c r="D653" s="258" t="s">
        <v>1216</v>
      </c>
      <c r="E653" s="258" t="s">
        <v>531</v>
      </c>
      <c r="F653" s="260">
        <v>34700</v>
      </c>
      <c r="G653" s="258" t="s">
        <v>1745</v>
      </c>
      <c r="H653" s="258" t="s">
        <v>532</v>
      </c>
      <c r="I653" s="258" t="s">
        <v>69</v>
      </c>
      <c r="M653" s="258" t="s">
        <v>506</v>
      </c>
    </row>
    <row r="654" spans="1:13" x14ac:dyDescent="0.2">
      <c r="A654" s="258">
        <v>212699</v>
      </c>
      <c r="B654" s="258" t="s">
        <v>701</v>
      </c>
      <c r="C654" s="258" t="s">
        <v>144</v>
      </c>
      <c r="D654" s="258" t="s">
        <v>359</v>
      </c>
      <c r="E654" s="258" t="s">
        <v>530</v>
      </c>
      <c r="F654" s="260">
        <v>27283</v>
      </c>
      <c r="G654" s="258" t="s">
        <v>504</v>
      </c>
      <c r="H654" s="258" t="s">
        <v>532</v>
      </c>
      <c r="I654" s="258" t="s">
        <v>69</v>
      </c>
      <c r="M654" s="258" t="s">
        <v>506</v>
      </c>
    </row>
    <row r="655" spans="1:13" x14ac:dyDescent="0.2">
      <c r="A655" s="258">
        <v>212700</v>
      </c>
      <c r="B655" s="258" t="s">
        <v>1475</v>
      </c>
      <c r="C655" s="258" t="s">
        <v>162</v>
      </c>
      <c r="D655" s="258" t="s">
        <v>434</v>
      </c>
      <c r="E655" s="258" t="s">
        <v>530</v>
      </c>
      <c r="F655" s="260">
        <v>34639</v>
      </c>
      <c r="G655" s="258" t="s">
        <v>1682</v>
      </c>
      <c r="H655" s="258" t="s">
        <v>532</v>
      </c>
      <c r="I655" s="258" t="s">
        <v>69</v>
      </c>
      <c r="M655" s="258" t="s">
        <v>506</v>
      </c>
    </row>
    <row r="656" spans="1:13" x14ac:dyDescent="0.2">
      <c r="A656" s="258">
        <v>212712</v>
      </c>
      <c r="B656" s="258" t="s">
        <v>1340</v>
      </c>
      <c r="C656" s="258" t="s">
        <v>205</v>
      </c>
      <c r="D656" s="258" t="s">
        <v>413</v>
      </c>
      <c r="E656" s="258" t="s">
        <v>531</v>
      </c>
      <c r="F656" s="260">
        <v>32750</v>
      </c>
      <c r="G656" s="258" t="s">
        <v>504</v>
      </c>
      <c r="H656" s="258" t="s">
        <v>532</v>
      </c>
      <c r="I656" s="258" t="s">
        <v>69</v>
      </c>
      <c r="M656" s="258" t="s">
        <v>504</v>
      </c>
    </row>
    <row r="657" spans="1:13" x14ac:dyDescent="0.2">
      <c r="A657" s="258">
        <v>212716</v>
      </c>
      <c r="B657" s="258" t="s">
        <v>1098</v>
      </c>
      <c r="C657" s="258" t="s">
        <v>75</v>
      </c>
      <c r="D657" s="258" t="s">
        <v>1033</v>
      </c>
      <c r="E657" s="258" t="s">
        <v>530</v>
      </c>
      <c r="F657" s="260">
        <v>35862</v>
      </c>
      <c r="G657" s="258" t="s">
        <v>523</v>
      </c>
      <c r="H657" s="258" t="s">
        <v>532</v>
      </c>
      <c r="I657" s="258" t="s">
        <v>69</v>
      </c>
      <c r="M657" s="258" t="s">
        <v>523</v>
      </c>
    </row>
    <row r="658" spans="1:13" x14ac:dyDescent="0.2">
      <c r="A658" s="258">
        <v>212724</v>
      </c>
      <c r="B658" s="258" t="s">
        <v>1267</v>
      </c>
      <c r="C658" s="258" t="s">
        <v>1040</v>
      </c>
      <c r="D658" s="258" t="s">
        <v>331</v>
      </c>
      <c r="E658" s="258" t="s">
        <v>530</v>
      </c>
      <c r="F658" s="260">
        <v>36185</v>
      </c>
      <c r="G658" s="258" t="s">
        <v>1746</v>
      </c>
      <c r="H658" s="258" t="s">
        <v>532</v>
      </c>
      <c r="I658" s="258" t="s">
        <v>69</v>
      </c>
      <c r="M658" s="258" t="s">
        <v>515</v>
      </c>
    </row>
    <row r="659" spans="1:13" x14ac:dyDescent="0.2">
      <c r="A659" s="258">
        <v>212736</v>
      </c>
      <c r="B659" s="258" t="s">
        <v>1383</v>
      </c>
      <c r="C659" s="258" t="s">
        <v>990</v>
      </c>
      <c r="D659" s="258" t="s">
        <v>306</v>
      </c>
      <c r="E659" s="258" t="s">
        <v>531</v>
      </c>
      <c r="F659" s="260">
        <v>35803</v>
      </c>
      <c r="G659" s="258" t="s">
        <v>504</v>
      </c>
      <c r="H659" s="258" t="s">
        <v>532</v>
      </c>
      <c r="I659" s="258" t="s">
        <v>69</v>
      </c>
      <c r="M659" s="258" t="s">
        <v>504</v>
      </c>
    </row>
    <row r="660" spans="1:13" x14ac:dyDescent="0.2">
      <c r="A660" s="258">
        <v>212739</v>
      </c>
      <c r="B660" s="258" t="s">
        <v>1136</v>
      </c>
      <c r="C660" s="258" t="s">
        <v>121</v>
      </c>
      <c r="D660" s="258" t="s">
        <v>283</v>
      </c>
      <c r="E660" s="258" t="s">
        <v>531</v>
      </c>
      <c r="F660" s="260">
        <v>35231</v>
      </c>
      <c r="G660" s="258" t="s">
        <v>504</v>
      </c>
      <c r="H660" s="258" t="s">
        <v>532</v>
      </c>
      <c r="I660" s="258" t="s">
        <v>69</v>
      </c>
      <c r="M660" s="258" t="s">
        <v>524</v>
      </c>
    </row>
    <row r="661" spans="1:13" x14ac:dyDescent="0.2">
      <c r="A661" s="258">
        <v>212752</v>
      </c>
      <c r="B661" s="258" t="s">
        <v>1585</v>
      </c>
      <c r="C661" s="258" t="s">
        <v>142</v>
      </c>
      <c r="D661" s="258" t="s">
        <v>321</v>
      </c>
      <c r="E661" s="258" t="s">
        <v>531</v>
      </c>
      <c r="F661" s="260">
        <v>35635</v>
      </c>
      <c r="G661" s="258" t="s">
        <v>504</v>
      </c>
      <c r="H661" s="258" t="s">
        <v>964</v>
      </c>
      <c r="I661" s="258" t="s">
        <v>69</v>
      </c>
    </row>
    <row r="662" spans="1:13" x14ac:dyDescent="0.2">
      <c r="A662" s="258">
        <v>212753</v>
      </c>
      <c r="B662" s="258" t="s">
        <v>1353</v>
      </c>
      <c r="C662" s="258" t="s">
        <v>1199</v>
      </c>
      <c r="D662" s="258" t="s">
        <v>1326</v>
      </c>
      <c r="E662" s="258" t="s">
        <v>531</v>
      </c>
      <c r="F662" s="260">
        <v>35855</v>
      </c>
      <c r="G662" s="258" t="s">
        <v>504</v>
      </c>
      <c r="H662" s="258" t="s">
        <v>532</v>
      </c>
      <c r="I662" s="258" t="s">
        <v>69</v>
      </c>
      <c r="M662" s="258" t="s">
        <v>504</v>
      </c>
    </row>
    <row r="663" spans="1:13" x14ac:dyDescent="0.2">
      <c r="A663" s="258">
        <v>212763</v>
      </c>
      <c r="B663" s="258" t="s">
        <v>1266</v>
      </c>
      <c r="C663" s="258" t="s">
        <v>78</v>
      </c>
      <c r="D663" s="258" t="s">
        <v>355</v>
      </c>
      <c r="E663" s="258" t="s">
        <v>531</v>
      </c>
      <c r="F663" s="260">
        <v>35891</v>
      </c>
      <c r="G663" s="258" t="s">
        <v>1664</v>
      </c>
      <c r="H663" s="258" t="s">
        <v>532</v>
      </c>
      <c r="I663" s="258" t="s">
        <v>69</v>
      </c>
      <c r="M663" s="258" t="s">
        <v>515</v>
      </c>
    </row>
    <row r="664" spans="1:13" x14ac:dyDescent="0.2">
      <c r="A664" s="258">
        <v>212764</v>
      </c>
      <c r="B664" s="258" t="s">
        <v>1561</v>
      </c>
      <c r="C664" s="258" t="s">
        <v>71</v>
      </c>
      <c r="D664" s="258" t="s">
        <v>1562</v>
      </c>
      <c r="E664" s="258" t="s">
        <v>531</v>
      </c>
      <c r="F664" s="260">
        <v>34838</v>
      </c>
      <c r="G664" s="258" t="s">
        <v>1783</v>
      </c>
      <c r="H664" s="258" t="s">
        <v>532</v>
      </c>
      <c r="I664" s="258" t="s">
        <v>69</v>
      </c>
      <c r="M664" s="258" t="s">
        <v>518</v>
      </c>
    </row>
    <row r="665" spans="1:13" x14ac:dyDescent="0.2">
      <c r="A665" s="258">
        <v>212766</v>
      </c>
      <c r="B665" s="258" t="s">
        <v>1268</v>
      </c>
      <c r="C665" s="258" t="s">
        <v>392</v>
      </c>
      <c r="D665" s="258" t="s">
        <v>338</v>
      </c>
      <c r="E665" s="258" t="s">
        <v>531</v>
      </c>
      <c r="F665" s="260">
        <v>30209</v>
      </c>
      <c r="G665" s="258" t="s">
        <v>504</v>
      </c>
      <c r="H665" s="258" t="s">
        <v>532</v>
      </c>
      <c r="I665" s="258" t="s">
        <v>69</v>
      </c>
      <c r="M665" s="258" t="s">
        <v>515</v>
      </c>
    </row>
    <row r="666" spans="1:13" x14ac:dyDescent="0.2">
      <c r="A666" s="258">
        <v>212767</v>
      </c>
      <c r="B666" s="258" t="s">
        <v>1176</v>
      </c>
      <c r="C666" s="258" t="s">
        <v>159</v>
      </c>
      <c r="D666" s="258" t="s">
        <v>406</v>
      </c>
      <c r="E666" s="258" t="s">
        <v>531</v>
      </c>
      <c r="F666" s="260">
        <v>34700</v>
      </c>
      <c r="G666" s="258" t="s">
        <v>504</v>
      </c>
      <c r="H666" s="258" t="s">
        <v>532</v>
      </c>
      <c r="I666" s="258" t="s">
        <v>69</v>
      </c>
      <c r="M666" s="258" t="s">
        <v>516</v>
      </c>
    </row>
    <row r="667" spans="1:13" x14ac:dyDescent="0.2">
      <c r="A667" s="258">
        <v>212768</v>
      </c>
      <c r="B667" s="258" t="s">
        <v>1505</v>
      </c>
      <c r="C667" s="258" t="s">
        <v>203</v>
      </c>
      <c r="D667" s="258" t="s">
        <v>1325</v>
      </c>
      <c r="E667" s="258" t="s">
        <v>530</v>
      </c>
      <c r="F667" s="260">
        <v>35431</v>
      </c>
      <c r="G667" s="258" t="s">
        <v>1723</v>
      </c>
      <c r="H667" s="258" t="s">
        <v>532</v>
      </c>
      <c r="I667" s="258" t="s">
        <v>69</v>
      </c>
      <c r="M667" s="258" t="s">
        <v>506</v>
      </c>
    </row>
    <row r="668" spans="1:13" x14ac:dyDescent="0.2">
      <c r="A668" s="258">
        <v>212774</v>
      </c>
      <c r="B668" s="258" t="s">
        <v>1560</v>
      </c>
      <c r="C668" s="258" t="s">
        <v>1082</v>
      </c>
      <c r="D668" s="258" t="s">
        <v>351</v>
      </c>
      <c r="E668" s="258" t="s">
        <v>531</v>
      </c>
      <c r="F668" s="260">
        <v>34189</v>
      </c>
      <c r="G668" s="258" t="s">
        <v>518</v>
      </c>
      <c r="H668" s="258" t="s">
        <v>532</v>
      </c>
      <c r="I668" s="258" t="s">
        <v>69</v>
      </c>
      <c r="M668" s="258" t="s">
        <v>518</v>
      </c>
    </row>
    <row r="669" spans="1:13" x14ac:dyDescent="0.2">
      <c r="A669" s="258">
        <v>212789</v>
      </c>
      <c r="B669" s="258" t="s">
        <v>1252</v>
      </c>
      <c r="C669" s="258" t="s">
        <v>121</v>
      </c>
      <c r="D669" s="258" t="s">
        <v>286</v>
      </c>
      <c r="E669" s="258" t="s">
        <v>531</v>
      </c>
      <c r="F669" s="260">
        <v>36189</v>
      </c>
      <c r="G669" s="258" t="s">
        <v>504</v>
      </c>
      <c r="H669" s="258" t="s">
        <v>532</v>
      </c>
      <c r="I669" s="258" t="s">
        <v>69</v>
      </c>
      <c r="M669" s="258" t="s">
        <v>515</v>
      </c>
    </row>
    <row r="670" spans="1:13" x14ac:dyDescent="0.2">
      <c r="A670" s="258">
        <v>212815</v>
      </c>
      <c r="B670" s="258" t="s">
        <v>1241</v>
      </c>
      <c r="C670" s="258" t="s">
        <v>1242</v>
      </c>
      <c r="D670" s="258" t="s">
        <v>1243</v>
      </c>
      <c r="E670" s="258" t="s">
        <v>530</v>
      </c>
      <c r="F670" s="260">
        <v>27289</v>
      </c>
      <c r="G670" s="258" t="s">
        <v>1784</v>
      </c>
      <c r="H670" s="258" t="s">
        <v>532</v>
      </c>
      <c r="I670" s="258" t="s">
        <v>69</v>
      </c>
      <c r="M670" s="258" t="s">
        <v>515</v>
      </c>
    </row>
    <row r="671" spans="1:13" x14ac:dyDescent="0.2">
      <c r="A671" s="258">
        <v>212826</v>
      </c>
      <c r="B671" s="258" t="s">
        <v>1221</v>
      </c>
      <c r="C671" s="258" t="s">
        <v>152</v>
      </c>
      <c r="D671" s="258" t="s">
        <v>315</v>
      </c>
      <c r="E671" s="258" t="s">
        <v>530</v>
      </c>
      <c r="F671" s="260">
        <v>35089</v>
      </c>
      <c r="G671" s="258" t="s">
        <v>1785</v>
      </c>
      <c r="H671" s="258" t="s">
        <v>532</v>
      </c>
      <c r="I671" s="258" t="s">
        <v>69</v>
      </c>
      <c r="M671" s="258" t="s">
        <v>513</v>
      </c>
    </row>
    <row r="672" spans="1:13" x14ac:dyDescent="0.2">
      <c r="A672" s="258">
        <v>212833</v>
      </c>
      <c r="B672" s="258" t="s">
        <v>1315</v>
      </c>
      <c r="C672" s="258" t="s">
        <v>192</v>
      </c>
      <c r="D672" s="258" t="s">
        <v>334</v>
      </c>
      <c r="E672" s="258" t="s">
        <v>530</v>
      </c>
      <c r="F672" s="260">
        <v>36051</v>
      </c>
      <c r="G672" s="258" t="s">
        <v>504</v>
      </c>
      <c r="H672" s="258" t="s">
        <v>532</v>
      </c>
      <c r="I672" s="258" t="s">
        <v>69</v>
      </c>
      <c r="M672" s="258" t="s">
        <v>526</v>
      </c>
    </row>
    <row r="673" spans="1:21" x14ac:dyDescent="0.2">
      <c r="A673" s="258">
        <v>212840</v>
      </c>
      <c r="B673" s="258" t="s">
        <v>646</v>
      </c>
      <c r="C673" s="258" t="s">
        <v>109</v>
      </c>
      <c r="D673" s="258" t="s">
        <v>359</v>
      </c>
      <c r="E673" s="258" t="s">
        <v>530</v>
      </c>
      <c r="F673" s="260">
        <v>35222</v>
      </c>
      <c r="G673" s="258" t="s">
        <v>504</v>
      </c>
      <c r="H673" s="258" t="s">
        <v>532</v>
      </c>
      <c r="I673" s="258" t="s">
        <v>69</v>
      </c>
      <c r="M673" s="258" t="s">
        <v>504</v>
      </c>
    </row>
    <row r="674" spans="1:21" x14ac:dyDescent="0.2">
      <c r="A674" s="258">
        <v>212845</v>
      </c>
      <c r="B674" s="258" t="s">
        <v>1381</v>
      </c>
      <c r="C674" s="258" t="s">
        <v>142</v>
      </c>
      <c r="D674" s="258" t="s">
        <v>1382</v>
      </c>
      <c r="E674" s="258" t="s">
        <v>530</v>
      </c>
      <c r="F674" s="260">
        <v>35914</v>
      </c>
      <c r="G674" s="258" t="s">
        <v>504</v>
      </c>
      <c r="H674" s="258" t="s">
        <v>532</v>
      </c>
      <c r="I674" s="258" t="s">
        <v>69</v>
      </c>
      <c r="M674" s="258" t="s">
        <v>504</v>
      </c>
    </row>
    <row r="675" spans="1:21" x14ac:dyDescent="0.2">
      <c r="A675" s="258">
        <v>212853</v>
      </c>
      <c r="B675" s="258" t="s">
        <v>1328</v>
      </c>
      <c r="C675" s="258" t="s">
        <v>184</v>
      </c>
      <c r="D675" s="258" t="s">
        <v>315</v>
      </c>
      <c r="E675" s="258" t="s">
        <v>530</v>
      </c>
      <c r="F675" s="260">
        <v>35990</v>
      </c>
      <c r="G675" s="258" t="s">
        <v>1648</v>
      </c>
      <c r="H675" s="258" t="s">
        <v>962</v>
      </c>
      <c r="I675" s="258" t="s">
        <v>69</v>
      </c>
    </row>
    <row r="676" spans="1:21" x14ac:dyDescent="0.2">
      <c r="A676" s="258">
        <v>212864</v>
      </c>
      <c r="B676" s="258" t="s">
        <v>1249</v>
      </c>
      <c r="C676" s="258" t="s">
        <v>1038</v>
      </c>
      <c r="D676" s="258" t="s">
        <v>311</v>
      </c>
      <c r="E676" s="258" t="s">
        <v>530</v>
      </c>
      <c r="F676" s="260">
        <v>32339</v>
      </c>
      <c r="G676" s="258" t="s">
        <v>504</v>
      </c>
      <c r="H676" s="258" t="s">
        <v>532</v>
      </c>
      <c r="I676" s="258" t="s">
        <v>69</v>
      </c>
      <c r="M676" s="258" t="s">
        <v>515</v>
      </c>
      <c r="S676" s="258">
        <v>465</v>
      </c>
      <c r="T676" s="258">
        <v>44259</v>
      </c>
      <c r="U676" s="258">
        <v>20000</v>
      </c>
    </row>
    <row r="677" spans="1:21" x14ac:dyDescent="0.2">
      <c r="A677" s="258">
        <v>212895</v>
      </c>
      <c r="B677" s="258" t="s">
        <v>628</v>
      </c>
      <c r="C677" s="258" t="s">
        <v>74</v>
      </c>
      <c r="D677" s="258" t="s">
        <v>307</v>
      </c>
      <c r="E677" s="258" t="s">
        <v>530</v>
      </c>
      <c r="F677" s="260">
        <v>35436</v>
      </c>
      <c r="G677" s="258" t="s">
        <v>504</v>
      </c>
      <c r="H677" s="258" t="s">
        <v>532</v>
      </c>
      <c r="I677" s="258" t="s">
        <v>69</v>
      </c>
      <c r="M677" s="258" t="s">
        <v>504</v>
      </c>
    </row>
    <row r="678" spans="1:21" x14ac:dyDescent="0.2">
      <c r="A678" s="258">
        <v>212925</v>
      </c>
      <c r="B678" s="258" t="s">
        <v>1174</v>
      </c>
      <c r="C678" s="258" t="s">
        <v>451</v>
      </c>
      <c r="D678" s="258" t="s">
        <v>1175</v>
      </c>
      <c r="E678" s="258" t="s">
        <v>531</v>
      </c>
      <c r="F678" s="260">
        <v>34500</v>
      </c>
      <c r="G678" s="258" t="s">
        <v>504</v>
      </c>
      <c r="H678" s="258" t="s">
        <v>532</v>
      </c>
      <c r="I678" s="258" t="s">
        <v>69</v>
      </c>
      <c r="M678" s="258" t="s">
        <v>516</v>
      </c>
    </row>
    <row r="679" spans="1:21" x14ac:dyDescent="0.2">
      <c r="A679" s="258">
        <v>212928</v>
      </c>
      <c r="B679" s="258" t="s">
        <v>1337</v>
      </c>
      <c r="C679" s="258" t="s">
        <v>1102</v>
      </c>
      <c r="D679" s="258" t="s">
        <v>1005</v>
      </c>
      <c r="E679" s="258" t="s">
        <v>531</v>
      </c>
      <c r="F679" s="260">
        <v>36161</v>
      </c>
      <c r="G679" s="258" t="s">
        <v>504</v>
      </c>
      <c r="H679" s="258" t="s">
        <v>532</v>
      </c>
      <c r="I679" s="258" t="s">
        <v>69</v>
      </c>
      <c r="M679" s="258" t="s">
        <v>504</v>
      </c>
    </row>
    <row r="680" spans="1:21" x14ac:dyDescent="0.2">
      <c r="A680" s="258">
        <v>212935</v>
      </c>
      <c r="B680" s="258" t="s">
        <v>473</v>
      </c>
      <c r="C680" s="258" t="s">
        <v>172</v>
      </c>
      <c r="D680" s="258" t="s">
        <v>325</v>
      </c>
      <c r="E680" s="258" t="s">
        <v>531</v>
      </c>
      <c r="F680" s="260">
        <v>30189</v>
      </c>
      <c r="G680" s="258" t="s">
        <v>504</v>
      </c>
      <c r="H680" s="258" t="s">
        <v>532</v>
      </c>
      <c r="I680" s="258" t="s">
        <v>69</v>
      </c>
      <c r="M680" s="258" t="s">
        <v>514</v>
      </c>
    </row>
    <row r="681" spans="1:21" x14ac:dyDescent="0.2">
      <c r="A681" s="258">
        <v>212944</v>
      </c>
      <c r="B681" s="258" t="s">
        <v>1359</v>
      </c>
      <c r="C681" s="258" t="s">
        <v>83</v>
      </c>
      <c r="D681" s="258" t="s">
        <v>321</v>
      </c>
      <c r="E681" s="258" t="s">
        <v>531</v>
      </c>
      <c r="F681" s="260">
        <v>33239</v>
      </c>
      <c r="G681" s="258" t="s">
        <v>504</v>
      </c>
      <c r="H681" s="258" t="s">
        <v>532</v>
      </c>
      <c r="I681" s="258" t="s">
        <v>69</v>
      </c>
      <c r="M681" s="258" t="s">
        <v>504</v>
      </c>
    </row>
    <row r="682" spans="1:21" x14ac:dyDescent="0.2">
      <c r="A682" s="258">
        <v>212955</v>
      </c>
      <c r="B682" s="258" t="s">
        <v>1203</v>
      </c>
      <c r="C682" s="258" t="s">
        <v>1204</v>
      </c>
      <c r="D682" s="258" t="s">
        <v>322</v>
      </c>
      <c r="E682" s="258" t="s">
        <v>531</v>
      </c>
      <c r="F682" s="260">
        <v>33243</v>
      </c>
      <c r="G682" s="258" t="s">
        <v>1786</v>
      </c>
      <c r="H682" s="258" t="s">
        <v>532</v>
      </c>
      <c r="I682" s="258" t="s">
        <v>69</v>
      </c>
      <c r="M682" s="258" t="s">
        <v>519</v>
      </c>
    </row>
    <row r="683" spans="1:21" x14ac:dyDescent="0.2">
      <c r="A683" s="258">
        <v>212971</v>
      </c>
      <c r="B683" s="258" t="s">
        <v>850</v>
      </c>
      <c r="C683" s="258" t="s">
        <v>851</v>
      </c>
      <c r="D683" s="258" t="s">
        <v>434</v>
      </c>
      <c r="E683" s="258" t="s">
        <v>531</v>
      </c>
      <c r="F683" s="260">
        <v>24010</v>
      </c>
      <c r="G683" s="258" t="s">
        <v>504</v>
      </c>
      <c r="H683" s="258" t="s">
        <v>532</v>
      </c>
      <c r="I683" s="258" t="s">
        <v>69</v>
      </c>
      <c r="M683" s="258" t="s">
        <v>528</v>
      </c>
    </row>
    <row r="684" spans="1:21" x14ac:dyDescent="0.2">
      <c r="A684" s="258">
        <v>212991</v>
      </c>
      <c r="B684" s="258" t="s">
        <v>1081</v>
      </c>
      <c r="C684" s="258" t="s">
        <v>1082</v>
      </c>
      <c r="D684" s="258" t="s">
        <v>352</v>
      </c>
      <c r="E684" s="258" t="s">
        <v>531</v>
      </c>
      <c r="F684" s="260">
        <v>33970</v>
      </c>
      <c r="G684" s="258" t="s">
        <v>504</v>
      </c>
      <c r="H684" s="258" t="s">
        <v>532</v>
      </c>
      <c r="I684" s="258" t="s">
        <v>69</v>
      </c>
      <c r="M684" s="258" t="s">
        <v>523</v>
      </c>
    </row>
    <row r="685" spans="1:21" x14ac:dyDescent="0.2">
      <c r="A685" s="258">
        <v>213014</v>
      </c>
      <c r="B685" s="258" t="s">
        <v>1384</v>
      </c>
      <c r="C685" s="258" t="s">
        <v>151</v>
      </c>
      <c r="D685" s="258" t="s">
        <v>321</v>
      </c>
      <c r="E685" s="258" t="s">
        <v>531</v>
      </c>
      <c r="F685" s="260">
        <v>35710</v>
      </c>
      <c r="G685" s="258" t="s">
        <v>504</v>
      </c>
      <c r="H685" s="258" t="s">
        <v>532</v>
      </c>
      <c r="I685" s="258" t="s">
        <v>69</v>
      </c>
      <c r="M685" s="258" t="s">
        <v>504</v>
      </c>
    </row>
    <row r="686" spans="1:21" x14ac:dyDescent="0.2">
      <c r="A686" s="258">
        <v>213016</v>
      </c>
      <c r="B686" s="258" t="s">
        <v>834</v>
      </c>
      <c r="C686" s="258" t="s">
        <v>89</v>
      </c>
      <c r="D686" s="258" t="s">
        <v>293</v>
      </c>
      <c r="E686" s="258" t="s">
        <v>531</v>
      </c>
      <c r="F686" s="260">
        <v>33488</v>
      </c>
      <c r="G686" s="258" t="s">
        <v>1652</v>
      </c>
      <c r="H686" s="258" t="s">
        <v>532</v>
      </c>
      <c r="I686" s="258" t="s">
        <v>69</v>
      </c>
      <c r="M686" s="258" t="s">
        <v>516</v>
      </c>
    </row>
    <row r="687" spans="1:21" x14ac:dyDescent="0.2">
      <c r="A687" s="258">
        <v>213018</v>
      </c>
      <c r="B687" s="258" t="s">
        <v>1393</v>
      </c>
      <c r="C687" s="258" t="s">
        <v>1068</v>
      </c>
      <c r="D687" s="258" t="s">
        <v>364</v>
      </c>
      <c r="E687" s="258" t="s">
        <v>531</v>
      </c>
      <c r="F687" s="260">
        <v>36187</v>
      </c>
      <c r="G687" s="258" t="s">
        <v>504</v>
      </c>
      <c r="H687" s="258" t="s">
        <v>532</v>
      </c>
      <c r="I687" s="258" t="s">
        <v>69</v>
      </c>
      <c r="M687" s="258" t="s">
        <v>504</v>
      </c>
    </row>
    <row r="688" spans="1:21" x14ac:dyDescent="0.2">
      <c r="A688" s="258">
        <v>213023</v>
      </c>
      <c r="B688" s="258" t="s">
        <v>853</v>
      </c>
      <c r="C688" s="258" t="s">
        <v>458</v>
      </c>
      <c r="D688" s="258" t="s">
        <v>246</v>
      </c>
      <c r="E688" s="258" t="s">
        <v>531</v>
      </c>
      <c r="F688" s="260">
        <v>36166</v>
      </c>
      <c r="G688" s="258" t="s">
        <v>1694</v>
      </c>
      <c r="H688" s="258" t="s">
        <v>532</v>
      </c>
      <c r="I688" s="258" t="s">
        <v>69</v>
      </c>
      <c r="M688" s="258" t="s">
        <v>528</v>
      </c>
    </row>
    <row r="689" spans="1:22" x14ac:dyDescent="0.2">
      <c r="A689" s="258">
        <v>213041</v>
      </c>
      <c r="B689" s="258" t="s">
        <v>1364</v>
      </c>
      <c r="C689" s="258" t="s">
        <v>87</v>
      </c>
      <c r="D689" s="258" t="s">
        <v>372</v>
      </c>
      <c r="E689" s="258" t="s">
        <v>531</v>
      </c>
      <c r="F689" s="260">
        <v>34335</v>
      </c>
      <c r="G689" s="258" t="s">
        <v>504</v>
      </c>
      <c r="H689" s="258" t="s">
        <v>532</v>
      </c>
      <c r="I689" s="258" t="s">
        <v>69</v>
      </c>
      <c r="M689" s="258" t="s">
        <v>504</v>
      </c>
    </row>
    <row r="690" spans="1:22" x14ac:dyDescent="0.2">
      <c r="A690" s="258">
        <v>213055</v>
      </c>
      <c r="B690" s="258" t="s">
        <v>635</v>
      </c>
      <c r="C690" s="258" t="s">
        <v>131</v>
      </c>
      <c r="D690" s="258" t="s">
        <v>421</v>
      </c>
      <c r="E690" s="258" t="s">
        <v>531</v>
      </c>
      <c r="F690" s="260">
        <v>33725</v>
      </c>
      <c r="G690" s="258" t="s">
        <v>504</v>
      </c>
      <c r="H690" s="258" t="s">
        <v>532</v>
      </c>
      <c r="I690" s="258" t="s">
        <v>69</v>
      </c>
      <c r="M690" s="258" t="s">
        <v>504</v>
      </c>
    </row>
    <row r="691" spans="1:22" x14ac:dyDescent="0.2">
      <c r="A691" s="258">
        <v>213060</v>
      </c>
      <c r="B691" s="258" t="s">
        <v>1368</v>
      </c>
      <c r="C691" s="258" t="s">
        <v>209</v>
      </c>
      <c r="D691" s="258" t="s">
        <v>283</v>
      </c>
      <c r="E691" s="258" t="s">
        <v>530</v>
      </c>
      <c r="F691" s="260">
        <v>35551</v>
      </c>
      <c r="G691" s="258" t="s">
        <v>504</v>
      </c>
      <c r="H691" s="258" t="s">
        <v>532</v>
      </c>
      <c r="I691" s="258" t="s">
        <v>69</v>
      </c>
      <c r="M691" s="258" t="s">
        <v>504</v>
      </c>
    </row>
    <row r="692" spans="1:22" x14ac:dyDescent="0.2">
      <c r="A692" s="258">
        <v>213084</v>
      </c>
      <c r="B692" s="258" t="s">
        <v>1582</v>
      </c>
      <c r="C692" s="258" t="s">
        <v>177</v>
      </c>
      <c r="D692" s="258" t="s">
        <v>382</v>
      </c>
      <c r="E692" s="258" t="s">
        <v>531</v>
      </c>
      <c r="F692" s="260">
        <v>35241</v>
      </c>
      <c r="G692" s="258" t="s">
        <v>504</v>
      </c>
      <c r="H692" s="258" t="s">
        <v>532</v>
      </c>
      <c r="I692" s="258" t="s">
        <v>69</v>
      </c>
      <c r="M692" s="258" t="s">
        <v>518</v>
      </c>
    </row>
    <row r="693" spans="1:22" x14ac:dyDescent="0.2">
      <c r="A693" s="258">
        <v>213085</v>
      </c>
      <c r="B693" s="258" t="s">
        <v>1596</v>
      </c>
      <c r="C693" s="258" t="s">
        <v>88</v>
      </c>
      <c r="D693" s="258" t="s">
        <v>292</v>
      </c>
      <c r="E693" s="258" t="s">
        <v>531</v>
      </c>
      <c r="F693" s="260">
        <v>35124</v>
      </c>
      <c r="G693" s="258" t="s">
        <v>526</v>
      </c>
      <c r="H693" s="258" t="s">
        <v>962</v>
      </c>
      <c r="I693" s="258" t="s">
        <v>69</v>
      </c>
    </row>
    <row r="694" spans="1:22" x14ac:dyDescent="0.2">
      <c r="A694" s="258">
        <v>213123</v>
      </c>
      <c r="B694" s="258" t="s">
        <v>1402</v>
      </c>
      <c r="C694" s="258" t="s">
        <v>120</v>
      </c>
      <c r="D694" s="258" t="s">
        <v>377</v>
      </c>
      <c r="E694" s="258" t="s">
        <v>530</v>
      </c>
      <c r="F694" s="260">
        <v>35167</v>
      </c>
      <c r="G694" s="258" t="s">
        <v>504</v>
      </c>
      <c r="H694" s="258" t="s">
        <v>532</v>
      </c>
      <c r="I694" s="258" t="s">
        <v>69</v>
      </c>
      <c r="M694" s="258" t="s">
        <v>504</v>
      </c>
    </row>
    <row r="695" spans="1:22" x14ac:dyDescent="0.2">
      <c r="A695" s="258">
        <v>213125</v>
      </c>
      <c r="B695" s="258" t="s">
        <v>1271</v>
      </c>
      <c r="C695" s="258" t="s">
        <v>1167</v>
      </c>
      <c r="D695" s="258" t="s">
        <v>1200</v>
      </c>
      <c r="E695" s="258" t="s">
        <v>530</v>
      </c>
      <c r="F695" s="260">
        <v>35796</v>
      </c>
      <c r="G695" s="258" t="s">
        <v>1789</v>
      </c>
      <c r="H695" s="258" t="s">
        <v>532</v>
      </c>
      <c r="I695" s="258" t="s">
        <v>69</v>
      </c>
      <c r="M695" s="258" t="s">
        <v>515</v>
      </c>
    </row>
    <row r="696" spans="1:22" x14ac:dyDescent="0.2">
      <c r="A696" s="258">
        <v>213164</v>
      </c>
      <c r="B696" s="258" t="s">
        <v>1528</v>
      </c>
      <c r="C696" s="258" t="s">
        <v>436</v>
      </c>
      <c r="D696" s="258" t="s">
        <v>1529</v>
      </c>
      <c r="E696" s="258" t="s">
        <v>530</v>
      </c>
      <c r="F696" s="260">
        <v>32014</v>
      </c>
      <c r="G696" s="258" t="s">
        <v>504</v>
      </c>
      <c r="H696" s="258" t="s">
        <v>532</v>
      </c>
      <c r="I696" s="258" t="s">
        <v>69</v>
      </c>
      <c r="M696" s="258" t="s">
        <v>506</v>
      </c>
    </row>
    <row r="697" spans="1:22" x14ac:dyDescent="0.2">
      <c r="A697" s="258">
        <v>213173</v>
      </c>
      <c r="B697" s="258" t="s">
        <v>1147</v>
      </c>
      <c r="C697" s="258" t="s">
        <v>153</v>
      </c>
      <c r="D697" s="258" t="s">
        <v>1148</v>
      </c>
      <c r="E697" s="258" t="s">
        <v>531</v>
      </c>
      <c r="F697" s="260">
        <v>35646</v>
      </c>
      <c r="G697" s="258" t="s">
        <v>504</v>
      </c>
      <c r="H697" s="258" t="s">
        <v>532</v>
      </c>
      <c r="I697" s="258" t="s">
        <v>69</v>
      </c>
      <c r="M697" s="258" t="s">
        <v>524</v>
      </c>
    </row>
    <row r="698" spans="1:22" x14ac:dyDescent="0.2">
      <c r="A698" s="258">
        <v>213182</v>
      </c>
      <c r="B698" s="258" t="s">
        <v>1149</v>
      </c>
      <c r="C698" s="258" t="s">
        <v>105</v>
      </c>
      <c r="D698" s="258" t="s">
        <v>1150</v>
      </c>
      <c r="E698" s="258" t="s">
        <v>531</v>
      </c>
      <c r="F698" s="260">
        <v>36156</v>
      </c>
      <c r="G698" s="258" t="s">
        <v>504</v>
      </c>
      <c r="H698" s="258" t="s">
        <v>532</v>
      </c>
      <c r="I698" s="258" t="s">
        <v>69</v>
      </c>
      <c r="M698" s="258" t="s">
        <v>524</v>
      </c>
    </row>
    <row r="699" spans="1:22" x14ac:dyDescent="0.2">
      <c r="A699" s="258">
        <v>213199</v>
      </c>
      <c r="B699" s="258" t="s">
        <v>1318</v>
      </c>
      <c r="C699" s="258" t="s">
        <v>1319</v>
      </c>
      <c r="D699" s="258" t="s">
        <v>1132</v>
      </c>
      <c r="E699" s="258" t="s">
        <v>531</v>
      </c>
      <c r="F699" s="260">
        <v>32920</v>
      </c>
      <c r="G699" s="258" t="s">
        <v>1791</v>
      </c>
      <c r="H699" s="258" t="s">
        <v>532</v>
      </c>
      <c r="I699" s="258" t="s">
        <v>69</v>
      </c>
      <c r="M699" s="258" t="s">
        <v>526</v>
      </c>
    </row>
    <row r="700" spans="1:22" x14ac:dyDescent="0.2">
      <c r="A700" s="258">
        <v>213220</v>
      </c>
      <c r="B700" s="258" t="s">
        <v>1432</v>
      </c>
      <c r="C700" s="258" t="s">
        <v>156</v>
      </c>
      <c r="D700" s="258" t="s">
        <v>1433</v>
      </c>
      <c r="E700" s="258" t="s">
        <v>531</v>
      </c>
      <c r="F700" s="260">
        <v>32295</v>
      </c>
      <c r="G700" s="258" t="s">
        <v>504</v>
      </c>
      <c r="H700" s="258" t="s">
        <v>532</v>
      </c>
      <c r="I700" s="258" t="s">
        <v>69</v>
      </c>
      <c r="M700" s="258" t="s">
        <v>504</v>
      </c>
    </row>
    <row r="701" spans="1:22" x14ac:dyDescent="0.2">
      <c r="A701" s="258">
        <v>213243</v>
      </c>
      <c r="B701" s="258" t="s">
        <v>1414</v>
      </c>
      <c r="C701" s="258" t="s">
        <v>182</v>
      </c>
      <c r="D701" s="258" t="s">
        <v>353</v>
      </c>
      <c r="E701" s="258" t="s">
        <v>531</v>
      </c>
      <c r="F701" s="260">
        <v>29853</v>
      </c>
      <c r="G701" s="258" t="s">
        <v>504</v>
      </c>
      <c r="H701" s="258" t="s">
        <v>532</v>
      </c>
      <c r="I701" s="258" t="s">
        <v>69</v>
      </c>
      <c r="M701" s="258" t="s">
        <v>504</v>
      </c>
    </row>
    <row r="702" spans="1:22" x14ac:dyDescent="0.2">
      <c r="A702" s="258">
        <v>213244</v>
      </c>
      <c r="B702" s="258" t="s">
        <v>1228</v>
      </c>
      <c r="C702" s="258" t="s">
        <v>121</v>
      </c>
      <c r="D702" s="258" t="s">
        <v>293</v>
      </c>
      <c r="E702" s="258" t="s">
        <v>531</v>
      </c>
      <c r="F702" s="260">
        <v>29587</v>
      </c>
      <c r="G702" s="258" t="s">
        <v>504</v>
      </c>
      <c r="H702" s="258" t="s">
        <v>532</v>
      </c>
      <c r="I702" s="258" t="s">
        <v>69</v>
      </c>
      <c r="M702" s="258" t="s">
        <v>513</v>
      </c>
      <c r="V702" s="258" t="s">
        <v>1626</v>
      </c>
    </row>
    <row r="703" spans="1:22" x14ac:dyDescent="0.2">
      <c r="A703" s="258">
        <v>213245</v>
      </c>
      <c r="B703" s="258" t="s">
        <v>1437</v>
      </c>
      <c r="C703" s="258" t="s">
        <v>244</v>
      </c>
      <c r="D703" s="258" t="s">
        <v>1165</v>
      </c>
      <c r="E703" s="258" t="s">
        <v>531</v>
      </c>
      <c r="F703" s="260">
        <v>31808</v>
      </c>
      <c r="G703" s="258" t="s">
        <v>504</v>
      </c>
      <c r="H703" s="258" t="s">
        <v>532</v>
      </c>
      <c r="I703" s="258" t="s">
        <v>69</v>
      </c>
      <c r="M703" s="258" t="s">
        <v>504</v>
      </c>
    </row>
    <row r="704" spans="1:22" x14ac:dyDescent="0.2">
      <c r="A704" s="258">
        <v>213257</v>
      </c>
      <c r="B704" s="258" t="s">
        <v>1406</v>
      </c>
      <c r="C704" s="258" t="s">
        <v>1068</v>
      </c>
      <c r="D704" s="258" t="s">
        <v>297</v>
      </c>
      <c r="E704" s="258" t="s">
        <v>530</v>
      </c>
      <c r="F704" s="260">
        <v>36336</v>
      </c>
      <c r="G704" s="258" t="s">
        <v>504</v>
      </c>
      <c r="H704" s="258" t="s">
        <v>532</v>
      </c>
      <c r="I704" s="258" t="s">
        <v>69</v>
      </c>
      <c r="M704" s="258" t="s">
        <v>504</v>
      </c>
    </row>
    <row r="705" spans="1:13" x14ac:dyDescent="0.2">
      <c r="A705" s="258">
        <v>213299</v>
      </c>
      <c r="B705" s="258" t="s">
        <v>1275</v>
      </c>
      <c r="C705" s="258" t="s">
        <v>89</v>
      </c>
      <c r="D705" s="258" t="s">
        <v>1119</v>
      </c>
      <c r="E705" s="258" t="s">
        <v>531</v>
      </c>
      <c r="F705" s="260">
        <v>35431</v>
      </c>
      <c r="G705" s="258" t="s">
        <v>1795</v>
      </c>
      <c r="H705" s="258" t="s">
        <v>532</v>
      </c>
      <c r="I705" s="258" t="s">
        <v>69</v>
      </c>
      <c r="M705" s="258" t="s">
        <v>515</v>
      </c>
    </row>
    <row r="706" spans="1:13" x14ac:dyDescent="0.2">
      <c r="A706" s="258">
        <v>213302</v>
      </c>
      <c r="B706" s="258" t="s">
        <v>1444</v>
      </c>
      <c r="C706" s="258" t="s">
        <v>1320</v>
      </c>
      <c r="D706" s="258" t="s">
        <v>286</v>
      </c>
      <c r="E706" s="258" t="s">
        <v>531</v>
      </c>
      <c r="F706" s="260">
        <v>32763</v>
      </c>
      <c r="G706" s="258" t="s">
        <v>504</v>
      </c>
      <c r="H706" s="258" t="s">
        <v>532</v>
      </c>
      <c r="I706" s="258" t="s">
        <v>69</v>
      </c>
      <c r="M706" s="258" t="s">
        <v>504</v>
      </c>
    </row>
    <row r="707" spans="1:13" x14ac:dyDescent="0.2">
      <c r="A707" s="258">
        <v>213303</v>
      </c>
      <c r="B707" s="258" t="s">
        <v>1399</v>
      </c>
      <c r="C707" s="258" t="s">
        <v>78</v>
      </c>
      <c r="D707" s="258" t="s">
        <v>286</v>
      </c>
      <c r="E707" s="258" t="s">
        <v>531</v>
      </c>
      <c r="F707" s="260">
        <v>33698</v>
      </c>
      <c r="G707" s="258" t="s">
        <v>504</v>
      </c>
      <c r="H707" s="258" t="s">
        <v>532</v>
      </c>
      <c r="I707" s="258" t="s">
        <v>69</v>
      </c>
      <c r="M707" s="258" t="s">
        <v>504</v>
      </c>
    </row>
    <row r="708" spans="1:13" x14ac:dyDescent="0.2">
      <c r="A708" s="258">
        <v>213305</v>
      </c>
      <c r="B708" s="258" t="s">
        <v>1530</v>
      </c>
      <c r="C708" s="258" t="s">
        <v>78</v>
      </c>
      <c r="D708" s="258" t="s">
        <v>1531</v>
      </c>
      <c r="E708" s="258" t="s">
        <v>531</v>
      </c>
      <c r="F708" s="260">
        <v>36545</v>
      </c>
      <c r="G708" s="258" t="s">
        <v>1773</v>
      </c>
      <c r="H708" s="258" t="s">
        <v>532</v>
      </c>
      <c r="I708" s="258" t="s">
        <v>69</v>
      </c>
      <c r="M708" s="258" t="s">
        <v>506</v>
      </c>
    </row>
    <row r="709" spans="1:13" x14ac:dyDescent="0.2">
      <c r="A709" s="258">
        <v>213310</v>
      </c>
      <c r="B709" s="258" t="s">
        <v>1575</v>
      </c>
      <c r="C709" s="258" t="s">
        <v>104</v>
      </c>
      <c r="D709" s="258" t="s">
        <v>1031</v>
      </c>
      <c r="E709" s="258" t="s">
        <v>531</v>
      </c>
      <c r="F709" s="260">
        <v>36644</v>
      </c>
      <c r="G709" s="258" t="s">
        <v>504</v>
      </c>
      <c r="H709" s="258" t="s">
        <v>532</v>
      </c>
      <c r="I709" s="258" t="s">
        <v>69</v>
      </c>
      <c r="M709" s="258" t="s">
        <v>518</v>
      </c>
    </row>
    <row r="710" spans="1:13" x14ac:dyDescent="0.2">
      <c r="A710" s="258">
        <v>213337</v>
      </c>
      <c r="B710" s="258" t="s">
        <v>1297</v>
      </c>
      <c r="C710" s="258" t="s">
        <v>78</v>
      </c>
      <c r="D710" s="258" t="s">
        <v>1298</v>
      </c>
      <c r="E710" s="258" t="s">
        <v>531</v>
      </c>
      <c r="F710" s="260">
        <v>35074</v>
      </c>
      <c r="G710" s="258" t="s">
        <v>1796</v>
      </c>
      <c r="H710" s="258" t="s">
        <v>532</v>
      </c>
      <c r="I710" s="258" t="s">
        <v>69</v>
      </c>
      <c r="M710" s="258" t="s">
        <v>514</v>
      </c>
    </row>
    <row r="711" spans="1:13" x14ac:dyDescent="0.2">
      <c r="A711" s="258">
        <v>213344</v>
      </c>
      <c r="B711" s="258" t="s">
        <v>1263</v>
      </c>
      <c r="C711" s="258" t="s">
        <v>134</v>
      </c>
      <c r="D711" s="258" t="s">
        <v>1264</v>
      </c>
      <c r="E711" s="258" t="s">
        <v>531</v>
      </c>
      <c r="F711" s="260">
        <v>34791</v>
      </c>
      <c r="G711" s="258" t="s">
        <v>504</v>
      </c>
      <c r="H711" s="258" t="s">
        <v>532</v>
      </c>
      <c r="I711" s="258" t="s">
        <v>69</v>
      </c>
      <c r="M711" s="258" t="s">
        <v>515</v>
      </c>
    </row>
    <row r="712" spans="1:13" x14ac:dyDescent="0.2">
      <c r="A712" s="258">
        <v>213347</v>
      </c>
      <c r="B712" s="258" t="s">
        <v>1181</v>
      </c>
      <c r="C712" s="258" t="s">
        <v>78</v>
      </c>
      <c r="D712" s="258" t="s">
        <v>435</v>
      </c>
      <c r="E712" s="258" t="s">
        <v>531</v>
      </c>
      <c r="F712" s="260">
        <v>31974</v>
      </c>
      <c r="G712" s="258" t="s">
        <v>1797</v>
      </c>
      <c r="H712" s="258" t="s">
        <v>532</v>
      </c>
      <c r="I712" s="258" t="s">
        <v>69</v>
      </c>
      <c r="M712" s="258" t="s">
        <v>516</v>
      </c>
    </row>
    <row r="713" spans="1:13" x14ac:dyDescent="0.2">
      <c r="A713" s="258">
        <v>213399</v>
      </c>
      <c r="B713" s="258" t="s">
        <v>1300</v>
      </c>
      <c r="C713" s="258" t="s">
        <v>1240</v>
      </c>
      <c r="D713" s="258" t="s">
        <v>1301</v>
      </c>
      <c r="E713" s="258" t="s">
        <v>531</v>
      </c>
      <c r="F713" s="260">
        <v>29396</v>
      </c>
      <c r="G713" s="258" t="s">
        <v>504</v>
      </c>
      <c r="H713" s="258" t="s">
        <v>532</v>
      </c>
      <c r="I713" s="258" t="s">
        <v>69</v>
      </c>
      <c r="M713" s="258" t="s">
        <v>514</v>
      </c>
    </row>
    <row r="714" spans="1:13" x14ac:dyDescent="0.2">
      <c r="A714" s="258">
        <v>213405</v>
      </c>
      <c r="B714" s="258" t="s">
        <v>1192</v>
      </c>
      <c r="C714" s="258" t="s">
        <v>191</v>
      </c>
      <c r="D714" s="258" t="s">
        <v>420</v>
      </c>
      <c r="E714" s="258" t="s">
        <v>531</v>
      </c>
      <c r="F714" s="260">
        <v>35796</v>
      </c>
      <c r="G714" s="258" t="s">
        <v>1799</v>
      </c>
      <c r="H714" s="258" t="s">
        <v>532</v>
      </c>
      <c r="I714" s="258" t="s">
        <v>69</v>
      </c>
      <c r="M714" s="258" t="s">
        <v>516</v>
      </c>
    </row>
    <row r="715" spans="1:13" x14ac:dyDescent="0.2">
      <c r="A715" s="258">
        <v>213425</v>
      </c>
      <c r="B715" s="258" t="s">
        <v>1210</v>
      </c>
      <c r="C715" s="258" t="s">
        <v>1211</v>
      </c>
      <c r="D715" s="258" t="s">
        <v>1212</v>
      </c>
      <c r="E715" s="258" t="s">
        <v>530</v>
      </c>
      <c r="F715" s="260">
        <v>33271</v>
      </c>
      <c r="G715" s="258" t="s">
        <v>1734</v>
      </c>
      <c r="H715" s="258" t="s">
        <v>532</v>
      </c>
      <c r="I715" s="258" t="s">
        <v>69</v>
      </c>
      <c r="M715" s="258" t="s">
        <v>519</v>
      </c>
    </row>
    <row r="716" spans="1:13" x14ac:dyDescent="0.2">
      <c r="A716" s="258">
        <v>213429</v>
      </c>
      <c r="B716" s="258" t="s">
        <v>1156</v>
      </c>
      <c r="C716" s="258" t="s">
        <v>1157</v>
      </c>
      <c r="D716" s="258" t="s">
        <v>1158</v>
      </c>
      <c r="E716" s="258" t="s">
        <v>530</v>
      </c>
      <c r="F716" s="260">
        <v>35065</v>
      </c>
      <c r="G716" s="258" t="s">
        <v>504</v>
      </c>
      <c r="H716" s="258" t="s">
        <v>532</v>
      </c>
      <c r="I716" s="258" t="s">
        <v>69</v>
      </c>
      <c r="M716" s="258" t="s">
        <v>524</v>
      </c>
    </row>
    <row r="717" spans="1:13" x14ac:dyDescent="0.2">
      <c r="A717" s="258">
        <v>213469</v>
      </c>
      <c r="B717" s="258" t="s">
        <v>1188</v>
      </c>
      <c r="C717" s="258" t="s">
        <v>82</v>
      </c>
      <c r="D717" s="258" t="s">
        <v>328</v>
      </c>
      <c r="E717" s="258" t="s">
        <v>530</v>
      </c>
      <c r="F717" s="260">
        <v>34364</v>
      </c>
      <c r="G717" s="258" t="s">
        <v>1641</v>
      </c>
      <c r="H717" s="258" t="s">
        <v>532</v>
      </c>
      <c r="I717" s="258" t="s">
        <v>69</v>
      </c>
      <c r="M717" s="258" t="s">
        <v>516</v>
      </c>
    </row>
    <row r="718" spans="1:13" x14ac:dyDescent="0.2">
      <c r="A718" s="258">
        <v>213500</v>
      </c>
      <c r="B718" s="258" t="s">
        <v>1430</v>
      </c>
      <c r="C718" s="258" t="s">
        <v>123</v>
      </c>
      <c r="D718" s="258" t="s">
        <v>284</v>
      </c>
      <c r="E718" s="258" t="s">
        <v>531</v>
      </c>
      <c r="F718" s="260">
        <v>33240</v>
      </c>
      <c r="G718" s="258" t="s">
        <v>504</v>
      </c>
      <c r="H718" s="258" t="s">
        <v>532</v>
      </c>
      <c r="I718" s="258" t="s">
        <v>69</v>
      </c>
      <c r="M718" s="258" t="s">
        <v>504</v>
      </c>
    </row>
    <row r="719" spans="1:13" x14ac:dyDescent="0.2">
      <c r="A719" s="258">
        <v>213534</v>
      </c>
      <c r="B719" s="258" t="s">
        <v>1108</v>
      </c>
      <c r="C719" s="258" t="s">
        <v>99</v>
      </c>
      <c r="D719" s="258" t="s">
        <v>278</v>
      </c>
      <c r="E719" s="258" t="s">
        <v>531</v>
      </c>
      <c r="F719" s="260">
        <v>33809</v>
      </c>
      <c r="G719" s="258" t="s">
        <v>504</v>
      </c>
      <c r="H719" s="258" t="s">
        <v>532</v>
      </c>
      <c r="I719" s="258" t="s">
        <v>69</v>
      </c>
      <c r="M719" s="258" t="s">
        <v>523</v>
      </c>
    </row>
    <row r="720" spans="1:13" x14ac:dyDescent="0.2">
      <c r="A720" s="258">
        <v>213536</v>
      </c>
      <c r="B720" s="258" t="s">
        <v>1229</v>
      </c>
      <c r="C720" s="258" t="s">
        <v>74</v>
      </c>
      <c r="D720" s="258" t="s">
        <v>281</v>
      </c>
      <c r="E720" s="258" t="s">
        <v>531</v>
      </c>
      <c r="F720" s="260">
        <v>32251</v>
      </c>
      <c r="G720" s="258" t="s">
        <v>1801</v>
      </c>
      <c r="H720" s="258" t="s">
        <v>532</v>
      </c>
      <c r="I720" s="258" t="s">
        <v>69</v>
      </c>
      <c r="M720" s="258" t="s">
        <v>513</v>
      </c>
    </row>
    <row r="721" spans="1:13" x14ac:dyDescent="0.2">
      <c r="A721" s="258">
        <v>213551</v>
      </c>
      <c r="B721" s="258" t="s">
        <v>1190</v>
      </c>
      <c r="C721" s="258" t="s">
        <v>84</v>
      </c>
      <c r="D721" s="258" t="s">
        <v>350</v>
      </c>
      <c r="E721" s="258" t="s">
        <v>531</v>
      </c>
      <c r="F721" s="260">
        <v>35385</v>
      </c>
      <c r="G721" s="258" t="s">
        <v>504</v>
      </c>
      <c r="H721" s="258" t="s">
        <v>532</v>
      </c>
      <c r="I721" s="258" t="s">
        <v>69</v>
      </c>
      <c r="M721" s="258" t="s">
        <v>516</v>
      </c>
    </row>
    <row r="722" spans="1:13" x14ac:dyDescent="0.2">
      <c r="A722" s="258">
        <v>213558</v>
      </c>
      <c r="B722" s="258" t="s">
        <v>1401</v>
      </c>
      <c r="C722" s="258" t="s">
        <v>131</v>
      </c>
      <c r="D722" s="258" t="s">
        <v>1078</v>
      </c>
      <c r="E722" s="258" t="s">
        <v>531</v>
      </c>
      <c r="F722" s="260">
        <v>36021</v>
      </c>
      <c r="G722" s="258" t="s">
        <v>504</v>
      </c>
      <c r="H722" s="258" t="s">
        <v>532</v>
      </c>
      <c r="I722" s="258" t="s">
        <v>69</v>
      </c>
      <c r="M722" s="258" t="s">
        <v>504</v>
      </c>
    </row>
    <row r="723" spans="1:13" x14ac:dyDescent="0.2">
      <c r="A723" s="258">
        <v>213566</v>
      </c>
      <c r="B723" s="258" t="s">
        <v>1407</v>
      </c>
      <c r="C723" s="258" t="s">
        <v>123</v>
      </c>
      <c r="D723" s="258" t="s">
        <v>397</v>
      </c>
      <c r="E723" s="258" t="s">
        <v>531</v>
      </c>
      <c r="F723" s="260">
        <v>35453</v>
      </c>
      <c r="G723" s="258" t="s">
        <v>504</v>
      </c>
      <c r="H723" s="258" t="s">
        <v>532</v>
      </c>
      <c r="I723" s="258" t="s">
        <v>69</v>
      </c>
      <c r="M723" s="258" t="s">
        <v>504</v>
      </c>
    </row>
    <row r="724" spans="1:13" x14ac:dyDescent="0.2">
      <c r="A724" s="258">
        <v>213588</v>
      </c>
      <c r="B724" s="258" t="s">
        <v>1101</v>
      </c>
      <c r="C724" s="258" t="s">
        <v>123</v>
      </c>
      <c r="D724" s="258" t="s">
        <v>376</v>
      </c>
      <c r="E724" s="258" t="s">
        <v>531</v>
      </c>
      <c r="F724" s="260">
        <v>32509</v>
      </c>
      <c r="G724" s="258" t="s">
        <v>504</v>
      </c>
      <c r="H724" s="258" t="s">
        <v>532</v>
      </c>
      <c r="I724" s="258" t="s">
        <v>69</v>
      </c>
      <c r="M724" s="258" t="s">
        <v>523</v>
      </c>
    </row>
    <row r="725" spans="1:13" x14ac:dyDescent="0.2">
      <c r="A725" s="258">
        <v>213608</v>
      </c>
      <c r="B725" s="258" t="s">
        <v>1519</v>
      </c>
      <c r="C725" s="258" t="s">
        <v>1520</v>
      </c>
      <c r="D725" s="258" t="s">
        <v>348</v>
      </c>
      <c r="E725" s="258" t="s">
        <v>531</v>
      </c>
      <c r="F725" s="260">
        <v>32988</v>
      </c>
      <c r="G725" s="258" t="s">
        <v>504</v>
      </c>
      <c r="H725" s="258" t="s">
        <v>532</v>
      </c>
      <c r="I725" s="258" t="s">
        <v>69</v>
      </c>
      <c r="M725" s="258" t="s">
        <v>506</v>
      </c>
    </row>
    <row r="726" spans="1:13" x14ac:dyDescent="0.2">
      <c r="A726" s="258">
        <v>213623</v>
      </c>
      <c r="B726" s="258" t="s">
        <v>1299</v>
      </c>
      <c r="C726" s="258" t="s">
        <v>226</v>
      </c>
      <c r="D726" s="258" t="s">
        <v>293</v>
      </c>
      <c r="E726" s="258" t="s">
        <v>531</v>
      </c>
      <c r="F726" s="260">
        <v>33896</v>
      </c>
      <c r="G726" s="258" t="s">
        <v>504</v>
      </c>
      <c r="H726" s="258" t="s">
        <v>532</v>
      </c>
      <c r="I726" s="258" t="s">
        <v>69</v>
      </c>
      <c r="M726" s="258" t="s">
        <v>514</v>
      </c>
    </row>
    <row r="727" spans="1:13" x14ac:dyDescent="0.2">
      <c r="A727" s="258">
        <v>213635</v>
      </c>
      <c r="B727" s="258" t="s">
        <v>1427</v>
      </c>
      <c r="C727" s="258" t="s">
        <v>184</v>
      </c>
      <c r="D727" s="258" t="s">
        <v>1428</v>
      </c>
      <c r="E727" s="258" t="s">
        <v>531</v>
      </c>
      <c r="F727" s="260">
        <v>34120</v>
      </c>
      <c r="G727" s="258" t="s">
        <v>504</v>
      </c>
      <c r="H727" s="258" t="s">
        <v>532</v>
      </c>
      <c r="I727" s="258" t="s">
        <v>69</v>
      </c>
      <c r="M727" s="258" t="s">
        <v>504</v>
      </c>
    </row>
    <row r="728" spans="1:13" x14ac:dyDescent="0.2">
      <c r="A728" s="258">
        <v>213642</v>
      </c>
      <c r="B728" s="258" t="s">
        <v>1154</v>
      </c>
      <c r="C728" s="258" t="s">
        <v>177</v>
      </c>
      <c r="D728" s="258" t="s">
        <v>1131</v>
      </c>
      <c r="E728" s="258" t="s">
        <v>531</v>
      </c>
      <c r="F728" s="260">
        <v>32750</v>
      </c>
      <c r="G728" s="258" t="s">
        <v>504</v>
      </c>
      <c r="H728" s="258" t="s">
        <v>532</v>
      </c>
      <c r="I728" s="258" t="s">
        <v>69</v>
      </c>
      <c r="M728" s="258" t="s">
        <v>524</v>
      </c>
    </row>
    <row r="729" spans="1:13" x14ac:dyDescent="0.2">
      <c r="A729" s="258">
        <v>213651</v>
      </c>
      <c r="B729" s="258" t="s">
        <v>1578</v>
      </c>
      <c r="C729" s="258" t="s">
        <v>235</v>
      </c>
      <c r="D729" s="258" t="s">
        <v>418</v>
      </c>
      <c r="E729" s="258" t="s">
        <v>531</v>
      </c>
      <c r="F729" s="260">
        <v>36321</v>
      </c>
      <c r="G729" s="258" t="s">
        <v>504</v>
      </c>
      <c r="H729" s="258" t="s">
        <v>532</v>
      </c>
      <c r="I729" s="258" t="s">
        <v>69</v>
      </c>
      <c r="M729" s="258" t="s">
        <v>518</v>
      </c>
    </row>
    <row r="730" spans="1:13" x14ac:dyDescent="0.2">
      <c r="A730" s="258">
        <v>213652</v>
      </c>
      <c r="B730" s="258" t="s">
        <v>1272</v>
      </c>
      <c r="C730" s="258" t="s">
        <v>1122</v>
      </c>
      <c r="D730" s="258" t="s">
        <v>352</v>
      </c>
      <c r="E730" s="258" t="s">
        <v>531</v>
      </c>
      <c r="F730" s="260">
        <v>35431</v>
      </c>
      <c r="G730" s="258" t="s">
        <v>515</v>
      </c>
      <c r="H730" s="258" t="s">
        <v>532</v>
      </c>
      <c r="I730" s="258" t="s">
        <v>69</v>
      </c>
      <c r="M730" s="258" t="s">
        <v>515</v>
      </c>
    </row>
    <row r="731" spans="1:13" x14ac:dyDescent="0.2">
      <c r="A731" s="258">
        <v>213667</v>
      </c>
      <c r="B731" s="258" t="s">
        <v>1265</v>
      </c>
      <c r="C731" s="258" t="s">
        <v>171</v>
      </c>
      <c r="D731" s="258" t="s">
        <v>347</v>
      </c>
      <c r="E731" s="258" t="s">
        <v>531</v>
      </c>
      <c r="F731" s="260">
        <v>33416</v>
      </c>
      <c r="G731" s="258" t="s">
        <v>504</v>
      </c>
      <c r="H731" s="258" t="s">
        <v>532</v>
      </c>
      <c r="I731" s="258" t="s">
        <v>69</v>
      </c>
      <c r="M731" s="258" t="s">
        <v>515</v>
      </c>
    </row>
    <row r="732" spans="1:13" x14ac:dyDescent="0.2">
      <c r="A732" s="258">
        <v>213702</v>
      </c>
      <c r="B732" s="258" t="s">
        <v>1526</v>
      </c>
      <c r="C732" s="258" t="s">
        <v>243</v>
      </c>
      <c r="D732" s="258" t="s">
        <v>1011</v>
      </c>
      <c r="E732" s="258" t="s">
        <v>531</v>
      </c>
      <c r="F732" s="260">
        <v>27967</v>
      </c>
      <c r="G732" s="258" t="s">
        <v>1793</v>
      </c>
      <c r="H732" s="258" t="s">
        <v>532</v>
      </c>
      <c r="I732" s="258" t="s">
        <v>69</v>
      </c>
      <c r="M732" s="258" t="s">
        <v>506</v>
      </c>
    </row>
    <row r="733" spans="1:13" x14ac:dyDescent="0.2">
      <c r="A733" s="258">
        <v>213709</v>
      </c>
      <c r="B733" s="258" t="s">
        <v>1277</v>
      </c>
      <c r="C733" s="258" t="s">
        <v>1196</v>
      </c>
      <c r="D733" s="258" t="s">
        <v>1278</v>
      </c>
      <c r="E733" s="258" t="s">
        <v>531</v>
      </c>
      <c r="F733" s="260">
        <v>32874</v>
      </c>
      <c r="G733" s="258" t="s">
        <v>1802</v>
      </c>
      <c r="H733" s="258" t="s">
        <v>532</v>
      </c>
      <c r="I733" s="258" t="s">
        <v>69</v>
      </c>
      <c r="M733" s="258" t="s">
        <v>515</v>
      </c>
    </row>
    <row r="734" spans="1:13" x14ac:dyDescent="0.2">
      <c r="A734" s="258">
        <v>213724</v>
      </c>
      <c r="B734" s="258" t="s">
        <v>1573</v>
      </c>
      <c r="C734" s="258" t="s">
        <v>86</v>
      </c>
      <c r="D734" s="258" t="s">
        <v>278</v>
      </c>
      <c r="E734" s="258" t="s">
        <v>530</v>
      </c>
      <c r="F734" s="260">
        <v>36251</v>
      </c>
      <c r="G734" s="258" t="s">
        <v>1803</v>
      </c>
      <c r="H734" s="258" t="s">
        <v>532</v>
      </c>
      <c r="I734" s="258" t="s">
        <v>69</v>
      </c>
      <c r="M734" s="258" t="s">
        <v>518</v>
      </c>
    </row>
    <row r="735" spans="1:13" x14ac:dyDescent="0.2">
      <c r="A735" s="258">
        <v>213749</v>
      </c>
      <c r="B735" s="258" t="s">
        <v>1601</v>
      </c>
      <c r="C735" s="258" t="s">
        <v>105</v>
      </c>
      <c r="D735" s="258" t="s">
        <v>305</v>
      </c>
      <c r="E735" s="258" t="s">
        <v>531</v>
      </c>
      <c r="F735" s="260">
        <v>35341</v>
      </c>
      <c r="G735" s="258" t="s">
        <v>1675</v>
      </c>
      <c r="H735" s="258" t="s">
        <v>962</v>
      </c>
      <c r="I735" s="258" t="s">
        <v>69</v>
      </c>
    </row>
    <row r="736" spans="1:13" x14ac:dyDescent="0.2">
      <c r="A736" s="258">
        <v>213794</v>
      </c>
      <c r="B736" s="258" t="s">
        <v>1145</v>
      </c>
      <c r="C736" s="258" t="s">
        <v>1146</v>
      </c>
      <c r="D736" s="258" t="s">
        <v>292</v>
      </c>
      <c r="E736" s="258" t="s">
        <v>531</v>
      </c>
      <c r="F736" s="260">
        <v>33974</v>
      </c>
      <c r="G736" s="258" t="s">
        <v>1768</v>
      </c>
      <c r="H736" s="258" t="s">
        <v>532</v>
      </c>
      <c r="I736" s="258" t="s">
        <v>69</v>
      </c>
      <c r="M736" s="258" t="s">
        <v>524</v>
      </c>
    </row>
    <row r="737" spans="1:13" x14ac:dyDescent="0.2">
      <c r="A737" s="258">
        <v>213804</v>
      </c>
      <c r="B737" s="258" t="s">
        <v>1599</v>
      </c>
      <c r="C737" s="258" t="s">
        <v>1308</v>
      </c>
      <c r="D737" s="258" t="s">
        <v>303</v>
      </c>
      <c r="E737" s="258" t="s">
        <v>531</v>
      </c>
      <c r="F737" s="260">
        <v>34069</v>
      </c>
      <c r="G737" s="258" t="s">
        <v>504</v>
      </c>
      <c r="H737" s="258" t="s">
        <v>962</v>
      </c>
      <c r="I737" s="258" t="s">
        <v>69</v>
      </c>
    </row>
    <row r="738" spans="1:13" x14ac:dyDescent="0.2">
      <c r="A738" s="258">
        <v>213873</v>
      </c>
      <c r="B738" s="258" t="s">
        <v>1522</v>
      </c>
      <c r="C738" s="258" t="s">
        <v>84</v>
      </c>
      <c r="D738" s="258" t="s">
        <v>419</v>
      </c>
      <c r="E738" s="258" t="s">
        <v>530</v>
      </c>
      <c r="F738" s="260">
        <v>31578</v>
      </c>
      <c r="G738" s="258" t="s">
        <v>504</v>
      </c>
      <c r="H738" s="258" t="s">
        <v>532</v>
      </c>
      <c r="I738" s="258" t="s">
        <v>69</v>
      </c>
      <c r="M738" s="258" t="s">
        <v>506</v>
      </c>
    </row>
    <row r="739" spans="1:13" x14ac:dyDescent="0.2">
      <c r="A739" s="258">
        <v>213913</v>
      </c>
      <c r="B739" s="258" t="s">
        <v>1572</v>
      </c>
      <c r="C739" s="258" t="s">
        <v>82</v>
      </c>
      <c r="D739" s="258" t="s">
        <v>300</v>
      </c>
      <c r="E739" s="258" t="s">
        <v>530</v>
      </c>
      <c r="F739" s="260">
        <v>32479</v>
      </c>
      <c r="G739" s="258" t="s">
        <v>518</v>
      </c>
      <c r="H739" s="258" t="s">
        <v>532</v>
      </c>
      <c r="I739" s="258" t="s">
        <v>69</v>
      </c>
      <c r="M739" s="258" t="s">
        <v>518</v>
      </c>
    </row>
    <row r="740" spans="1:13" x14ac:dyDescent="0.2">
      <c r="A740" s="258">
        <v>213915</v>
      </c>
      <c r="B740" s="258" t="s">
        <v>1567</v>
      </c>
      <c r="C740" s="258" t="s">
        <v>1568</v>
      </c>
      <c r="D740" s="258" t="s">
        <v>305</v>
      </c>
      <c r="E740" s="258" t="s">
        <v>530</v>
      </c>
      <c r="F740" s="260">
        <v>31127</v>
      </c>
      <c r="G740" s="258" t="s">
        <v>518</v>
      </c>
      <c r="H740" s="258" t="s">
        <v>532</v>
      </c>
      <c r="I740" s="258" t="s">
        <v>69</v>
      </c>
      <c r="M740" s="258" t="s">
        <v>518</v>
      </c>
    </row>
    <row r="741" spans="1:13" x14ac:dyDescent="0.2">
      <c r="A741" s="258">
        <v>213917</v>
      </c>
      <c r="B741" s="258" t="s">
        <v>1225</v>
      </c>
      <c r="C741" s="258" t="s">
        <v>1226</v>
      </c>
      <c r="D741" s="258" t="s">
        <v>339</v>
      </c>
      <c r="E741" s="258" t="s">
        <v>531</v>
      </c>
      <c r="F741" s="260">
        <v>29690</v>
      </c>
      <c r="G741" s="258" t="s">
        <v>513</v>
      </c>
      <c r="H741" s="258" t="s">
        <v>532</v>
      </c>
      <c r="I741" s="258" t="s">
        <v>69</v>
      </c>
      <c r="M741" s="258" t="s">
        <v>513</v>
      </c>
    </row>
    <row r="742" spans="1:13" x14ac:dyDescent="0.2">
      <c r="A742" s="258">
        <v>213940</v>
      </c>
      <c r="B742" s="258" t="s">
        <v>1400</v>
      </c>
      <c r="C742" s="258" t="s">
        <v>81</v>
      </c>
      <c r="D742" s="258" t="s">
        <v>372</v>
      </c>
      <c r="E742" s="258" t="s">
        <v>530</v>
      </c>
      <c r="F742" s="260">
        <v>27855</v>
      </c>
      <c r="G742" s="258" t="s">
        <v>504</v>
      </c>
      <c r="H742" s="258" t="s">
        <v>532</v>
      </c>
      <c r="I742" s="258" t="s">
        <v>69</v>
      </c>
      <c r="M742" s="258" t="s">
        <v>504</v>
      </c>
    </row>
    <row r="743" spans="1:13" x14ac:dyDescent="0.2">
      <c r="A743" s="258">
        <v>213946</v>
      </c>
      <c r="B743" s="258" t="s">
        <v>1517</v>
      </c>
      <c r="C743" s="258" t="s">
        <v>175</v>
      </c>
      <c r="D743" s="258" t="s">
        <v>1518</v>
      </c>
      <c r="E743" s="258" t="s">
        <v>530</v>
      </c>
      <c r="F743" s="260">
        <v>27665</v>
      </c>
      <c r="G743" s="258" t="s">
        <v>1798</v>
      </c>
      <c r="H743" s="258" t="s">
        <v>532</v>
      </c>
      <c r="I743" s="258" t="s">
        <v>69</v>
      </c>
      <c r="M743" s="258" t="s">
        <v>506</v>
      </c>
    </row>
    <row r="744" spans="1:13" x14ac:dyDescent="0.2">
      <c r="A744" s="258">
        <v>213984</v>
      </c>
      <c r="B744" s="258" t="s">
        <v>1570</v>
      </c>
      <c r="C744" s="258" t="s">
        <v>1571</v>
      </c>
      <c r="D744" s="258" t="s">
        <v>1075</v>
      </c>
      <c r="E744" s="258" t="s">
        <v>531</v>
      </c>
      <c r="F744" s="260">
        <v>35961</v>
      </c>
      <c r="G744" s="258" t="s">
        <v>504</v>
      </c>
      <c r="H744" s="258" t="s">
        <v>532</v>
      </c>
      <c r="I744" s="258" t="s">
        <v>69</v>
      </c>
      <c r="M744" s="258" t="s">
        <v>518</v>
      </c>
    </row>
    <row r="745" spans="1:13" x14ac:dyDescent="0.2">
      <c r="A745" s="258">
        <v>213985</v>
      </c>
      <c r="B745" s="258" t="s">
        <v>1103</v>
      </c>
      <c r="C745" s="258" t="s">
        <v>316</v>
      </c>
      <c r="D745" s="258" t="s">
        <v>1104</v>
      </c>
      <c r="E745" s="258" t="s">
        <v>531</v>
      </c>
      <c r="F745" s="260">
        <v>29261</v>
      </c>
      <c r="G745" s="258" t="s">
        <v>1806</v>
      </c>
      <c r="H745" s="258" t="s">
        <v>532</v>
      </c>
      <c r="I745" s="258" t="s">
        <v>69</v>
      </c>
      <c r="M745" s="258" t="s">
        <v>523</v>
      </c>
    </row>
    <row r="746" spans="1:13" x14ac:dyDescent="0.2">
      <c r="A746" s="258">
        <v>213987</v>
      </c>
      <c r="B746" s="258" t="s">
        <v>1322</v>
      </c>
      <c r="C746" s="258" t="s">
        <v>121</v>
      </c>
      <c r="D746" s="258" t="s">
        <v>315</v>
      </c>
      <c r="E746" s="258" t="s">
        <v>531</v>
      </c>
      <c r="F746" s="260">
        <v>31200</v>
      </c>
      <c r="G746" s="258" t="s">
        <v>1807</v>
      </c>
      <c r="H746" s="258" t="s">
        <v>532</v>
      </c>
      <c r="I746" s="258" t="s">
        <v>69</v>
      </c>
      <c r="M746" s="258" t="s">
        <v>526</v>
      </c>
    </row>
    <row r="747" spans="1:13" x14ac:dyDescent="0.2">
      <c r="A747" s="258">
        <v>213990</v>
      </c>
      <c r="B747" s="258" t="s">
        <v>1403</v>
      </c>
      <c r="C747" s="258" t="s">
        <v>141</v>
      </c>
      <c r="D747" s="258" t="s">
        <v>337</v>
      </c>
      <c r="E747" s="258" t="s">
        <v>531</v>
      </c>
      <c r="F747" s="260">
        <v>33657</v>
      </c>
      <c r="G747" s="258" t="s">
        <v>504</v>
      </c>
      <c r="H747" s="258" t="s">
        <v>532</v>
      </c>
      <c r="I747" s="258" t="s">
        <v>69</v>
      </c>
      <c r="M747" s="258" t="s">
        <v>504</v>
      </c>
    </row>
    <row r="748" spans="1:13" x14ac:dyDescent="0.2">
      <c r="A748" s="258">
        <v>213994</v>
      </c>
      <c r="B748" s="258" t="s">
        <v>1429</v>
      </c>
      <c r="C748" s="258" t="s">
        <v>1126</v>
      </c>
      <c r="D748" s="258" t="s">
        <v>313</v>
      </c>
      <c r="E748" s="258" t="s">
        <v>531</v>
      </c>
      <c r="F748" s="260">
        <v>33489</v>
      </c>
      <c r="G748" s="258" t="s">
        <v>504</v>
      </c>
      <c r="H748" s="258" t="s">
        <v>532</v>
      </c>
      <c r="I748" s="258" t="s">
        <v>69</v>
      </c>
      <c r="M748" s="258" t="s">
        <v>504</v>
      </c>
    </row>
    <row r="749" spans="1:13" x14ac:dyDescent="0.2">
      <c r="A749" s="258">
        <v>214010</v>
      </c>
      <c r="B749" s="258" t="s">
        <v>1539</v>
      </c>
      <c r="C749" s="258" t="s">
        <v>1076</v>
      </c>
      <c r="D749" s="258" t="s">
        <v>371</v>
      </c>
      <c r="E749" s="258" t="s">
        <v>531</v>
      </c>
      <c r="F749" s="260">
        <v>32436</v>
      </c>
      <c r="G749" s="258" t="s">
        <v>1808</v>
      </c>
      <c r="H749" s="258" t="s">
        <v>532</v>
      </c>
      <c r="I749" s="258" t="s">
        <v>69</v>
      </c>
      <c r="M749" s="258" t="s">
        <v>506</v>
      </c>
    </row>
    <row r="750" spans="1:13" x14ac:dyDescent="0.2">
      <c r="A750" s="258">
        <v>214017</v>
      </c>
      <c r="B750" s="258" t="s">
        <v>1537</v>
      </c>
      <c r="C750" s="258" t="s">
        <v>85</v>
      </c>
      <c r="D750" s="258" t="s">
        <v>334</v>
      </c>
      <c r="E750" s="258" t="s">
        <v>531</v>
      </c>
      <c r="F750" s="260">
        <v>35796</v>
      </c>
      <c r="G750" s="258" t="s">
        <v>1732</v>
      </c>
      <c r="H750" s="258" t="s">
        <v>532</v>
      </c>
      <c r="I750" s="258" t="s">
        <v>69</v>
      </c>
      <c r="M750" s="258" t="s">
        <v>506</v>
      </c>
    </row>
    <row r="751" spans="1:13" x14ac:dyDescent="0.2">
      <c r="A751" s="258">
        <v>214031</v>
      </c>
      <c r="B751" s="258" t="s">
        <v>1538</v>
      </c>
      <c r="C751" s="258" t="s">
        <v>999</v>
      </c>
      <c r="D751" s="258" t="s">
        <v>350</v>
      </c>
      <c r="E751" s="258" t="s">
        <v>530</v>
      </c>
      <c r="F751" s="260">
        <v>33901</v>
      </c>
      <c r="G751" s="258" t="s">
        <v>1739</v>
      </c>
      <c r="H751" s="258" t="s">
        <v>532</v>
      </c>
      <c r="I751" s="258" t="s">
        <v>69</v>
      </c>
      <c r="M751" s="258" t="s">
        <v>506</v>
      </c>
    </row>
    <row r="752" spans="1:13" x14ac:dyDescent="0.2">
      <c r="A752" s="258">
        <v>214034</v>
      </c>
      <c r="B752" s="258" t="s">
        <v>1532</v>
      </c>
      <c r="C752" s="258" t="s">
        <v>74</v>
      </c>
      <c r="D752" s="258" t="s">
        <v>1533</v>
      </c>
      <c r="E752" s="258" t="s">
        <v>531</v>
      </c>
      <c r="F752" s="260">
        <v>36466</v>
      </c>
      <c r="G752" s="258" t="s">
        <v>1809</v>
      </c>
      <c r="H752" s="258" t="s">
        <v>532</v>
      </c>
      <c r="I752" s="258" t="s">
        <v>69</v>
      </c>
      <c r="M752" s="258" t="s">
        <v>506</v>
      </c>
    </row>
    <row r="753" spans="1:21" x14ac:dyDescent="0.2">
      <c r="A753" s="258">
        <v>214035</v>
      </c>
      <c r="B753" s="258" t="s">
        <v>1438</v>
      </c>
      <c r="C753" s="258" t="s">
        <v>1439</v>
      </c>
      <c r="D753" s="258" t="s">
        <v>278</v>
      </c>
      <c r="E753" s="258" t="s">
        <v>531</v>
      </c>
      <c r="F753" s="260">
        <v>35138</v>
      </c>
      <c r="G753" s="258" t="s">
        <v>504</v>
      </c>
      <c r="H753" s="258" t="s">
        <v>532</v>
      </c>
      <c r="I753" s="258" t="s">
        <v>69</v>
      </c>
      <c r="M753" s="258" t="s">
        <v>504</v>
      </c>
    </row>
    <row r="754" spans="1:21" x14ac:dyDescent="0.2">
      <c r="A754" s="258">
        <v>214049</v>
      </c>
      <c r="B754" s="258" t="s">
        <v>1442</v>
      </c>
      <c r="C754" s="258" t="s">
        <v>1332</v>
      </c>
      <c r="D754" s="258" t="s">
        <v>371</v>
      </c>
      <c r="E754" s="258" t="s">
        <v>531</v>
      </c>
      <c r="F754" s="260">
        <v>25699</v>
      </c>
      <c r="G754" s="258" t="s">
        <v>504</v>
      </c>
      <c r="H754" s="258" t="s">
        <v>532</v>
      </c>
      <c r="I754" s="258" t="s">
        <v>69</v>
      </c>
      <c r="M754" s="258" t="s">
        <v>504</v>
      </c>
    </row>
    <row r="755" spans="1:21" x14ac:dyDescent="0.2">
      <c r="A755" s="258">
        <v>214060</v>
      </c>
      <c r="B755" s="258" t="s">
        <v>1418</v>
      </c>
      <c r="C755" s="258" t="s">
        <v>207</v>
      </c>
      <c r="D755" s="258" t="s">
        <v>1419</v>
      </c>
      <c r="E755" s="258" t="s">
        <v>531</v>
      </c>
      <c r="F755" s="260">
        <v>36252</v>
      </c>
      <c r="G755" s="258" t="s">
        <v>504</v>
      </c>
      <c r="H755" s="258" t="s">
        <v>532</v>
      </c>
      <c r="I755" s="258" t="s">
        <v>69</v>
      </c>
      <c r="M755" s="258" t="s">
        <v>504</v>
      </c>
    </row>
    <row r="756" spans="1:21" x14ac:dyDescent="0.2">
      <c r="A756" s="258">
        <v>214074</v>
      </c>
      <c r="B756" s="258" t="s">
        <v>1187</v>
      </c>
      <c r="C756" s="258" t="s">
        <v>195</v>
      </c>
      <c r="D756" s="258" t="s">
        <v>317</v>
      </c>
      <c r="E756" s="258" t="s">
        <v>531</v>
      </c>
      <c r="F756" s="260">
        <v>33069</v>
      </c>
      <c r="G756" s="258" t="s">
        <v>1811</v>
      </c>
      <c r="H756" s="258" t="s">
        <v>532</v>
      </c>
      <c r="I756" s="258" t="s">
        <v>69</v>
      </c>
      <c r="M756" s="258" t="s">
        <v>516</v>
      </c>
    </row>
    <row r="757" spans="1:21" x14ac:dyDescent="0.2">
      <c r="A757" s="258">
        <v>214092</v>
      </c>
      <c r="B757" s="258" t="s">
        <v>1424</v>
      </c>
      <c r="C757" s="258" t="s">
        <v>78</v>
      </c>
      <c r="D757" s="258" t="s">
        <v>1236</v>
      </c>
      <c r="E757" s="258" t="s">
        <v>531</v>
      </c>
      <c r="F757" s="260">
        <v>34081</v>
      </c>
      <c r="G757" s="258" t="s">
        <v>504</v>
      </c>
      <c r="H757" s="258" t="s">
        <v>532</v>
      </c>
      <c r="I757" s="258" t="s">
        <v>69</v>
      </c>
      <c r="M757" s="258" t="s">
        <v>504</v>
      </c>
    </row>
    <row r="758" spans="1:21" x14ac:dyDescent="0.2">
      <c r="A758" s="258">
        <v>214095</v>
      </c>
      <c r="B758" s="258" t="s">
        <v>1535</v>
      </c>
      <c r="C758" s="258" t="s">
        <v>78</v>
      </c>
      <c r="D758" s="258" t="s">
        <v>287</v>
      </c>
      <c r="E758" s="258" t="s">
        <v>531</v>
      </c>
      <c r="F758" s="260">
        <v>31971</v>
      </c>
      <c r="G758" s="258" t="s">
        <v>1642</v>
      </c>
      <c r="H758" s="258" t="s">
        <v>532</v>
      </c>
      <c r="I758" s="258" t="s">
        <v>69</v>
      </c>
      <c r="M758" s="258" t="s">
        <v>506</v>
      </c>
      <c r="S758" s="258">
        <v>297</v>
      </c>
      <c r="T758" s="258">
        <v>44238</v>
      </c>
      <c r="U758" s="258">
        <v>10000</v>
      </c>
    </row>
    <row r="759" spans="1:21" x14ac:dyDescent="0.2">
      <c r="A759" s="258">
        <v>214107</v>
      </c>
      <c r="B759" s="258" t="s">
        <v>1583</v>
      </c>
      <c r="C759" s="258" t="s">
        <v>78</v>
      </c>
      <c r="D759" s="258" t="s">
        <v>1077</v>
      </c>
      <c r="E759" s="258" t="s">
        <v>531</v>
      </c>
      <c r="F759" s="260">
        <v>34455</v>
      </c>
      <c r="G759" s="258" t="s">
        <v>1810</v>
      </c>
      <c r="H759" s="258" t="s">
        <v>532</v>
      </c>
      <c r="I759" s="258" t="s">
        <v>69</v>
      </c>
      <c r="M759" s="258" t="s">
        <v>518</v>
      </c>
    </row>
    <row r="760" spans="1:21" x14ac:dyDescent="0.2">
      <c r="A760" s="258">
        <v>214148</v>
      </c>
      <c r="B760" s="258" t="s">
        <v>1515</v>
      </c>
      <c r="C760" s="258" t="s">
        <v>1068</v>
      </c>
      <c r="D760" s="258" t="s">
        <v>1516</v>
      </c>
      <c r="E760" s="258" t="s">
        <v>531</v>
      </c>
      <c r="F760" s="260">
        <v>35993</v>
      </c>
      <c r="G760" s="258" t="s">
        <v>1761</v>
      </c>
      <c r="H760" s="258" t="s">
        <v>532</v>
      </c>
      <c r="I760" s="258" t="s">
        <v>69</v>
      </c>
      <c r="M760" s="258" t="s">
        <v>506</v>
      </c>
    </row>
    <row r="761" spans="1:21" x14ac:dyDescent="0.2">
      <c r="A761" s="258">
        <v>214181</v>
      </c>
      <c r="B761" s="258" t="s">
        <v>1513</v>
      </c>
      <c r="C761" s="258" t="s">
        <v>95</v>
      </c>
      <c r="D761" s="258" t="s">
        <v>1164</v>
      </c>
      <c r="E761" s="258" t="s">
        <v>530</v>
      </c>
      <c r="F761" s="260">
        <v>35629</v>
      </c>
      <c r="G761" s="258" t="s">
        <v>1662</v>
      </c>
      <c r="H761" s="258" t="s">
        <v>532</v>
      </c>
      <c r="I761" s="258" t="s">
        <v>69</v>
      </c>
      <c r="M761" s="258" t="s">
        <v>506</v>
      </c>
    </row>
    <row r="762" spans="1:21" x14ac:dyDescent="0.2">
      <c r="A762" s="258">
        <v>214216</v>
      </c>
      <c r="B762" s="258" t="s">
        <v>1408</v>
      </c>
      <c r="C762" s="258" t="s">
        <v>985</v>
      </c>
      <c r="D762" s="258" t="s">
        <v>279</v>
      </c>
      <c r="E762" s="258" t="s">
        <v>530</v>
      </c>
      <c r="F762" s="260">
        <v>35723</v>
      </c>
      <c r="G762" s="258" t="s">
        <v>504</v>
      </c>
      <c r="H762" s="258" t="s">
        <v>532</v>
      </c>
      <c r="I762" s="258" t="s">
        <v>69</v>
      </c>
      <c r="M762" s="258" t="s">
        <v>504</v>
      </c>
    </row>
    <row r="763" spans="1:21" x14ac:dyDescent="0.2">
      <c r="A763" s="258">
        <v>214227</v>
      </c>
      <c r="B763" s="258" t="s">
        <v>1423</v>
      </c>
      <c r="C763" s="258" t="s">
        <v>136</v>
      </c>
      <c r="D763" s="258" t="s">
        <v>309</v>
      </c>
      <c r="E763" s="258" t="s">
        <v>530</v>
      </c>
      <c r="F763" s="260">
        <v>30408</v>
      </c>
      <c r="G763" s="258" t="s">
        <v>504</v>
      </c>
      <c r="H763" s="258" t="s">
        <v>532</v>
      </c>
      <c r="I763" s="258" t="s">
        <v>69</v>
      </c>
      <c r="M763" s="258" t="s">
        <v>504</v>
      </c>
    </row>
    <row r="764" spans="1:21" x14ac:dyDescent="0.2">
      <c r="A764" s="258">
        <v>214232</v>
      </c>
      <c r="B764" s="258" t="s">
        <v>1274</v>
      </c>
      <c r="C764" s="258" t="s">
        <v>181</v>
      </c>
      <c r="D764" s="258" t="s">
        <v>1159</v>
      </c>
      <c r="E764" s="258" t="s">
        <v>530</v>
      </c>
      <c r="F764" s="260">
        <v>33701</v>
      </c>
      <c r="G764" s="258" t="s">
        <v>1638</v>
      </c>
      <c r="H764" s="258" t="s">
        <v>532</v>
      </c>
      <c r="I764" s="258" t="s">
        <v>69</v>
      </c>
      <c r="M764" s="258" t="s">
        <v>515</v>
      </c>
    </row>
    <row r="765" spans="1:21" x14ac:dyDescent="0.2">
      <c r="A765" s="258">
        <v>214249</v>
      </c>
      <c r="B765" s="258" t="s">
        <v>1514</v>
      </c>
      <c r="C765" s="258" t="s">
        <v>159</v>
      </c>
      <c r="D765" s="258" t="s">
        <v>325</v>
      </c>
      <c r="E765" s="258" t="s">
        <v>530</v>
      </c>
      <c r="F765" s="260">
        <v>33604</v>
      </c>
      <c r="G765" s="258" t="s">
        <v>504</v>
      </c>
      <c r="H765" s="258" t="s">
        <v>532</v>
      </c>
      <c r="I765" s="258" t="s">
        <v>69</v>
      </c>
      <c r="M765" s="258" t="s">
        <v>506</v>
      </c>
      <c r="S765" s="258">
        <v>396</v>
      </c>
      <c r="T765" s="258">
        <v>44252</v>
      </c>
      <c r="U765" s="258">
        <v>10000</v>
      </c>
    </row>
    <row r="766" spans="1:21" x14ac:dyDescent="0.2">
      <c r="A766" s="258">
        <v>214311</v>
      </c>
      <c r="B766" s="258" t="s">
        <v>1189</v>
      </c>
      <c r="C766" s="258" t="s">
        <v>82</v>
      </c>
      <c r="D766" s="258" t="s">
        <v>1069</v>
      </c>
      <c r="E766" s="258" t="s">
        <v>531</v>
      </c>
      <c r="F766" s="260">
        <v>33607</v>
      </c>
      <c r="G766" s="258" t="s">
        <v>504</v>
      </c>
      <c r="H766" s="258" t="s">
        <v>532</v>
      </c>
      <c r="I766" s="258" t="s">
        <v>69</v>
      </c>
      <c r="M766" s="258" t="s">
        <v>516</v>
      </c>
    </row>
    <row r="767" spans="1:21" x14ac:dyDescent="0.2">
      <c r="A767" s="258">
        <v>214346</v>
      </c>
      <c r="B767" s="258" t="s">
        <v>1431</v>
      </c>
      <c r="C767" s="258" t="s">
        <v>219</v>
      </c>
      <c r="D767" s="258" t="s">
        <v>412</v>
      </c>
      <c r="E767" s="258" t="s">
        <v>531</v>
      </c>
      <c r="F767" s="260">
        <v>35217</v>
      </c>
      <c r="G767" s="258" t="s">
        <v>504</v>
      </c>
      <c r="H767" s="258" t="s">
        <v>532</v>
      </c>
      <c r="I767" s="258" t="s">
        <v>69</v>
      </c>
      <c r="M767" s="258" t="s">
        <v>504</v>
      </c>
    </row>
    <row r="768" spans="1:21" x14ac:dyDescent="0.2">
      <c r="A768" s="258">
        <v>214360</v>
      </c>
      <c r="B768" s="258" t="s">
        <v>1547</v>
      </c>
      <c r="C768" s="258" t="s">
        <v>71</v>
      </c>
      <c r="D768" s="258" t="s">
        <v>315</v>
      </c>
      <c r="E768" s="258" t="s">
        <v>531</v>
      </c>
      <c r="F768" s="260">
        <v>32252</v>
      </c>
      <c r="G768" s="258" t="s">
        <v>710</v>
      </c>
      <c r="H768" s="258" t="s">
        <v>532</v>
      </c>
      <c r="I768" s="258" t="s">
        <v>69</v>
      </c>
      <c r="M768" s="258" t="s">
        <v>506</v>
      </c>
    </row>
    <row r="769" spans="1:21" x14ac:dyDescent="0.2">
      <c r="A769" s="258">
        <v>214361</v>
      </c>
      <c r="B769" s="258" t="s">
        <v>1420</v>
      </c>
      <c r="C769" s="258" t="s">
        <v>182</v>
      </c>
      <c r="D769" s="258" t="s">
        <v>372</v>
      </c>
      <c r="E769" s="258" t="s">
        <v>530</v>
      </c>
      <c r="F769" s="260">
        <v>36005</v>
      </c>
      <c r="G769" s="258" t="s">
        <v>504</v>
      </c>
      <c r="H769" s="258" t="s">
        <v>532</v>
      </c>
      <c r="I769" s="258" t="s">
        <v>69</v>
      </c>
      <c r="M769" s="258" t="s">
        <v>504</v>
      </c>
    </row>
    <row r="770" spans="1:21" x14ac:dyDescent="0.2">
      <c r="A770" s="258">
        <v>214371</v>
      </c>
      <c r="B770" s="258" t="s">
        <v>1542</v>
      </c>
      <c r="C770" s="258" t="s">
        <v>177</v>
      </c>
      <c r="D770" s="258" t="s">
        <v>363</v>
      </c>
      <c r="E770" s="258" t="s">
        <v>531</v>
      </c>
      <c r="F770" s="260">
        <v>33538</v>
      </c>
      <c r="G770" s="258" t="s">
        <v>504</v>
      </c>
      <c r="H770" s="258" t="s">
        <v>532</v>
      </c>
      <c r="I770" s="258" t="s">
        <v>69</v>
      </c>
      <c r="M770" s="258" t="s">
        <v>506</v>
      </c>
    </row>
    <row r="771" spans="1:21" x14ac:dyDescent="0.2">
      <c r="A771" s="258">
        <v>214380</v>
      </c>
      <c r="B771" s="258" t="s">
        <v>1179</v>
      </c>
      <c r="C771" s="258" t="s">
        <v>1059</v>
      </c>
      <c r="D771" s="258" t="s">
        <v>382</v>
      </c>
      <c r="E771" s="258" t="s">
        <v>531</v>
      </c>
      <c r="F771" s="260">
        <v>36437</v>
      </c>
      <c r="G771" s="258" t="s">
        <v>516</v>
      </c>
      <c r="H771" s="258" t="s">
        <v>532</v>
      </c>
      <c r="I771" s="258" t="s">
        <v>69</v>
      </c>
      <c r="M771" s="258" t="s">
        <v>516</v>
      </c>
    </row>
    <row r="772" spans="1:21" x14ac:dyDescent="0.2">
      <c r="A772" s="258">
        <v>214390</v>
      </c>
      <c r="B772" s="258" t="s">
        <v>1511</v>
      </c>
      <c r="C772" s="258" t="s">
        <v>1324</v>
      </c>
      <c r="D772" s="258" t="s">
        <v>350</v>
      </c>
      <c r="E772" s="258" t="s">
        <v>531</v>
      </c>
      <c r="F772" s="260">
        <v>33117</v>
      </c>
      <c r="G772" s="258" t="s">
        <v>504</v>
      </c>
      <c r="H772" s="258" t="s">
        <v>532</v>
      </c>
      <c r="I772" s="258" t="s">
        <v>69</v>
      </c>
      <c r="M772" s="258" t="s">
        <v>506</v>
      </c>
      <c r="S772" s="258">
        <v>378</v>
      </c>
      <c r="T772" s="258">
        <v>44251</v>
      </c>
      <c r="U772" s="258">
        <v>25000</v>
      </c>
    </row>
    <row r="773" spans="1:21" x14ac:dyDescent="0.2">
      <c r="A773" s="258">
        <v>214410</v>
      </c>
      <c r="B773" s="258" t="s">
        <v>1193</v>
      </c>
      <c r="C773" s="258" t="s">
        <v>1194</v>
      </c>
      <c r="D773" s="258" t="s">
        <v>426</v>
      </c>
      <c r="E773" s="258" t="s">
        <v>531</v>
      </c>
      <c r="F773" s="260">
        <v>34159</v>
      </c>
      <c r="G773" s="258" t="s">
        <v>516</v>
      </c>
      <c r="H773" s="258" t="s">
        <v>532</v>
      </c>
      <c r="I773" s="258" t="s">
        <v>69</v>
      </c>
      <c r="M773" s="258" t="s">
        <v>516</v>
      </c>
    </row>
    <row r="774" spans="1:21" x14ac:dyDescent="0.2">
      <c r="A774" s="258">
        <v>214418</v>
      </c>
      <c r="B774" s="258" t="s">
        <v>1270</v>
      </c>
      <c r="C774" s="258" t="s">
        <v>121</v>
      </c>
      <c r="D774" s="258" t="s">
        <v>393</v>
      </c>
      <c r="E774" s="258" t="s">
        <v>531</v>
      </c>
      <c r="F774" s="260">
        <v>31519</v>
      </c>
      <c r="G774" s="258" t="s">
        <v>1728</v>
      </c>
      <c r="H774" s="258" t="s">
        <v>532</v>
      </c>
      <c r="I774" s="258" t="s">
        <v>69</v>
      </c>
      <c r="M774" s="258" t="s">
        <v>515</v>
      </c>
    </row>
    <row r="775" spans="1:21" x14ac:dyDescent="0.2">
      <c r="A775" s="258">
        <v>214442</v>
      </c>
      <c r="B775" s="258" t="s">
        <v>1153</v>
      </c>
      <c r="C775" s="258" t="s">
        <v>74</v>
      </c>
      <c r="D775" s="258" t="s">
        <v>327</v>
      </c>
      <c r="E775" s="258" t="s">
        <v>531</v>
      </c>
      <c r="F775" s="260">
        <v>32896</v>
      </c>
      <c r="G775" s="258" t="s">
        <v>1670</v>
      </c>
      <c r="H775" s="258" t="s">
        <v>532</v>
      </c>
      <c r="I775" s="258" t="s">
        <v>69</v>
      </c>
      <c r="M775" s="258" t="s">
        <v>524</v>
      </c>
    </row>
    <row r="776" spans="1:21" x14ac:dyDescent="0.2">
      <c r="A776" s="258">
        <v>214444</v>
      </c>
      <c r="B776" s="258" t="s">
        <v>1230</v>
      </c>
      <c r="C776" s="258" t="s">
        <v>240</v>
      </c>
      <c r="D776" s="258" t="s">
        <v>365</v>
      </c>
      <c r="E776" s="258" t="s">
        <v>531</v>
      </c>
      <c r="F776" s="260">
        <v>33815</v>
      </c>
      <c r="G776" s="258" t="s">
        <v>504</v>
      </c>
      <c r="H776" s="258" t="s">
        <v>532</v>
      </c>
      <c r="I776" s="258" t="s">
        <v>69</v>
      </c>
      <c r="M776" s="258" t="s">
        <v>513</v>
      </c>
    </row>
    <row r="777" spans="1:21" x14ac:dyDescent="0.2">
      <c r="A777" s="258">
        <v>214458</v>
      </c>
      <c r="B777" s="258" t="s">
        <v>1417</v>
      </c>
      <c r="C777" s="258" t="s">
        <v>205</v>
      </c>
      <c r="D777" s="258" t="s">
        <v>1336</v>
      </c>
      <c r="E777" s="258" t="s">
        <v>531</v>
      </c>
      <c r="F777" s="260">
        <v>36555</v>
      </c>
      <c r="G777" s="258" t="s">
        <v>1697</v>
      </c>
      <c r="H777" s="258" t="s">
        <v>532</v>
      </c>
      <c r="I777" s="258" t="s">
        <v>69</v>
      </c>
      <c r="M777" s="258" t="s">
        <v>504</v>
      </c>
    </row>
    <row r="778" spans="1:21" x14ac:dyDescent="0.2">
      <c r="A778" s="258">
        <v>214462</v>
      </c>
      <c r="B778" s="258" t="s">
        <v>1443</v>
      </c>
      <c r="C778" s="258" t="s">
        <v>161</v>
      </c>
      <c r="D778" s="258" t="s">
        <v>416</v>
      </c>
      <c r="E778" s="258" t="s">
        <v>531</v>
      </c>
      <c r="F778" s="260">
        <v>33258</v>
      </c>
      <c r="G778" s="258" t="s">
        <v>504</v>
      </c>
      <c r="H778" s="258" t="s">
        <v>532</v>
      </c>
      <c r="I778" s="258" t="s">
        <v>69</v>
      </c>
      <c r="M778" s="258" t="s">
        <v>504</v>
      </c>
    </row>
    <row r="779" spans="1:21" x14ac:dyDescent="0.2">
      <c r="A779" s="258">
        <v>214481</v>
      </c>
      <c r="B779" s="258" t="s">
        <v>1213</v>
      </c>
      <c r="C779" s="258" t="s">
        <v>105</v>
      </c>
      <c r="D779" s="258" t="s">
        <v>321</v>
      </c>
      <c r="E779" s="258" t="s">
        <v>531</v>
      </c>
      <c r="F779" s="260">
        <v>35431</v>
      </c>
      <c r="G779" s="258" t="s">
        <v>1814</v>
      </c>
      <c r="H779" s="258" t="s">
        <v>532</v>
      </c>
      <c r="I779" s="258" t="s">
        <v>69</v>
      </c>
      <c r="M779" s="258" t="s">
        <v>519</v>
      </c>
    </row>
    <row r="780" spans="1:21" x14ac:dyDescent="0.2">
      <c r="A780" s="258">
        <v>214484</v>
      </c>
      <c r="B780" s="258" t="s">
        <v>1321</v>
      </c>
      <c r="C780" s="258" t="s">
        <v>108</v>
      </c>
      <c r="D780" s="258" t="s">
        <v>249</v>
      </c>
      <c r="E780" s="258" t="s">
        <v>531</v>
      </c>
      <c r="F780" s="260">
        <v>31139</v>
      </c>
      <c r="G780" s="258" t="s">
        <v>504</v>
      </c>
      <c r="H780" s="258" t="s">
        <v>532</v>
      </c>
      <c r="I780" s="258" t="s">
        <v>69</v>
      </c>
      <c r="M780" s="258" t="s">
        <v>526</v>
      </c>
    </row>
    <row r="781" spans="1:21" x14ac:dyDescent="0.2">
      <c r="A781" s="258">
        <v>214504</v>
      </c>
      <c r="B781" s="258" t="s">
        <v>1421</v>
      </c>
      <c r="C781" s="258" t="s">
        <v>87</v>
      </c>
      <c r="D781" s="258" t="s">
        <v>286</v>
      </c>
      <c r="E781" s="258" t="s">
        <v>531</v>
      </c>
      <c r="F781" s="260">
        <v>32891</v>
      </c>
      <c r="G781" s="258" t="s">
        <v>1816</v>
      </c>
      <c r="H781" s="258" t="s">
        <v>532</v>
      </c>
      <c r="I781" s="258" t="s">
        <v>69</v>
      </c>
      <c r="M781" s="258" t="s">
        <v>504</v>
      </c>
    </row>
    <row r="782" spans="1:21" x14ac:dyDescent="0.2">
      <c r="A782" s="258">
        <v>214521</v>
      </c>
      <c r="B782" s="258" t="s">
        <v>1105</v>
      </c>
      <c r="C782" s="258" t="s">
        <v>101</v>
      </c>
      <c r="D782" s="258" t="s">
        <v>341</v>
      </c>
      <c r="E782" s="258" t="s">
        <v>531</v>
      </c>
      <c r="F782" s="260">
        <v>35436</v>
      </c>
      <c r="G782" s="258" t="s">
        <v>1708</v>
      </c>
      <c r="H782" s="258" t="s">
        <v>532</v>
      </c>
      <c r="I782" s="258" t="s">
        <v>69</v>
      </c>
      <c r="M782" s="258" t="s">
        <v>523</v>
      </c>
    </row>
    <row r="783" spans="1:21" x14ac:dyDescent="0.2">
      <c r="A783" s="258">
        <v>214559</v>
      </c>
      <c r="B783" s="258" t="s">
        <v>1536</v>
      </c>
      <c r="C783" s="258" t="s">
        <v>111</v>
      </c>
      <c r="D783" s="258" t="s">
        <v>1011</v>
      </c>
      <c r="E783" s="258" t="s">
        <v>531</v>
      </c>
      <c r="F783" s="260">
        <v>36356</v>
      </c>
      <c r="G783" s="258" t="s">
        <v>1642</v>
      </c>
      <c r="H783" s="258" t="s">
        <v>532</v>
      </c>
      <c r="I783" s="258" t="s">
        <v>69</v>
      </c>
      <c r="M783" s="258" t="s">
        <v>506</v>
      </c>
    </row>
    <row r="784" spans="1:21" x14ac:dyDescent="0.2">
      <c r="A784" s="258">
        <v>214565</v>
      </c>
      <c r="B784" s="258" t="s">
        <v>1185</v>
      </c>
      <c r="C784" s="258" t="s">
        <v>118</v>
      </c>
      <c r="D784" s="258" t="s">
        <v>375</v>
      </c>
      <c r="E784" s="258" t="s">
        <v>531</v>
      </c>
      <c r="F784" s="260">
        <v>33610</v>
      </c>
      <c r="G784" s="258" t="s">
        <v>1641</v>
      </c>
      <c r="H784" s="258" t="s">
        <v>532</v>
      </c>
      <c r="I784" s="258" t="s">
        <v>69</v>
      </c>
      <c r="M784" s="258" t="s">
        <v>516</v>
      </c>
    </row>
    <row r="785" spans="1:13" x14ac:dyDescent="0.2">
      <c r="A785" s="258">
        <v>214584</v>
      </c>
      <c r="B785" s="258" t="s">
        <v>1569</v>
      </c>
      <c r="C785" s="258" t="s">
        <v>107</v>
      </c>
      <c r="D785" s="258" t="s">
        <v>313</v>
      </c>
      <c r="E785" s="258" t="s">
        <v>531</v>
      </c>
      <c r="F785" s="260">
        <v>31413</v>
      </c>
      <c r="G785" s="258" t="s">
        <v>514</v>
      </c>
      <c r="H785" s="258" t="s">
        <v>532</v>
      </c>
      <c r="I785" s="258" t="s">
        <v>69</v>
      </c>
      <c r="M785" s="258" t="s">
        <v>518</v>
      </c>
    </row>
    <row r="786" spans="1:13" x14ac:dyDescent="0.2">
      <c r="A786" s="258">
        <v>214628</v>
      </c>
      <c r="B786" s="258" t="s">
        <v>1449</v>
      </c>
      <c r="C786" s="258" t="s">
        <v>1329</v>
      </c>
      <c r="D786" s="258" t="s">
        <v>290</v>
      </c>
      <c r="E786" s="258" t="s">
        <v>531</v>
      </c>
      <c r="F786" s="260">
        <v>35849</v>
      </c>
      <c r="G786" s="258" t="s">
        <v>504</v>
      </c>
      <c r="H786" s="258" t="s">
        <v>532</v>
      </c>
      <c r="I786" s="258" t="s">
        <v>69</v>
      </c>
      <c r="M786" s="258" t="s">
        <v>504</v>
      </c>
    </row>
  </sheetData>
  <sheetProtection password="9A93" sheet="1" objects="1" scenarios="1" selectLockedCells="1" selectUnlockedCells="1"/>
  <autoFilter ref="A2:Z786">
    <sortState ref="A3:Z786">
      <sortCondition descending="1" ref="I2:I786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/>
  <dimension ref="A1:AP834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25" x14ac:dyDescent="0.2"/>
  <cols>
    <col min="1" max="1" width="9" style="258"/>
    <col min="2" max="2" width="9" style="258" customWidth="1"/>
    <col min="3" max="42" width="9" style="258"/>
    <col min="43" max="43" width="8.875" style="258" bestFit="1" customWidth="1"/>
    <col min="44" max="16384" width="9" style="258"/>
  </cols>
  <sheetData>
    <row r="1" spans="1:42" x14ac:dyDescent="0.2">
      <c r="C1" s="258">
        <v>100</v>
      </c>
      <c r="D1" s="258">
        <v>110</v>
      </c>
      <c r="E1" s="258">
        <v>120</v>
      </c>
      <c r="F1" s="258">
        <v>130</v>
      </c>
      <c r="G1" s="258">
        <v>140</v>
      </c>
      <c r="H1" s="258">
        <v>150</v>
      </c>
      <c r="I1" s="258">
        <v>160</v>
      </c>
      <c r="J1" s="258">
        <v>170</v>
      </c>
      <c r="K1" s="258">
        <v>180</v>
      </c>
      <c r="L1" s="258">
        <v>190</v>
      </c>
      <c r="M1" s="258">
        <v>200</v>
      </c>
      <c r="N1" s="258">
        <v>210</v>
      </c>
      <c r="O1" s="258">
        <v>220</v>
      </c>
      <c r="P1" s="258">
        <v>230</v>
      </c>
      <c r="Q1" s="258">
        <v>240</v>
      </c>
      <c r="R1" s="258">
        <v>250</v>
      </c>
      <c r="S1" s="258">
        <v>260</v>
      </c>
      <c r="T1" s="258">
        <v>270</v>
      </c>
      <c r="U1" s="258">
        <v>280</v>
      </c>
      <c r="V1" s="258">
        <v>290</v>
      </c>
      <c r="W1" s="258">
        <v>300</v>
      </c>
      <c r="X1" s="258">
        <v>310</v>
      </c>
      <c r="Y1" s="258">
        <v>320</v>
      </c>
      <c r="Z1" s="258">
        <v>330</v>
      </c>
      <c r="AA1" s="258">
        <v>340</v>
      </c>
      <c r="AB1" s="258">
        <v>350</v>
      </c>
      <c r="AC1" s="258">
        <v>360</v>
      </c>
      <c r="AD1" s="258">
        <v>370</v>
      </c>
      <c r="AE1" s="258">
        <v>380</v>
      </c>
      <c r="AF1" s="258">
        <v>390</v>
      </c>
      <c r="AG1" s="258">
        <v>400</v>
      </c>
      <c r="AH1" s="258">
        <v>410</v>
      </c>
      <c r="AI1" s="258">
        <v>420</v>
      </c>
      <c r="AJ1" s="258">
        <v>430</v>
      </c>
      <c r="AK1" s="258">
        <v>440</v>
      </c>
      <c r="AL1" s="258">
        <v>450</v>
      </c>
      <c r="AM1" s="258">
        <v>460</v>
      </c>
      <c r="AN1" s="258">
        <v>470</v>
      </c>
      <c r="AO1" s="258">
        <v>480</v>
      </c>
      <c r="AP1" s="258">
        <v>490</v>
      </c>
    </row>
    <row r="2" spans="1:42" x14ac:dyDescent="0.2">
      <c r="A2" s="258">
        <v>210956</v>
      </c>
      <c r="B2" s="258" t="str">
        <f>VLOOKUP(A2,'[2]اعلام كامل'!$A$2:$E$7000,5,0)</f>
        <v>س4ح</v>
      </c>
      <c r="C2" s="258" t="s">
        <v>265</v>
      </c>
      <c r="D2" s="258" t="s">
        <v>267</v>
      </c>
      <c r="E2" s="258" t="s">
        <v>265</v>
      </c>
      <c r="F2" s="258" t="s">
        <v>265</v>
      </c>
      <c r="G2" s="258" t="s">
        <v>265</v>
      </c>
      <c r="H2" s="258" t="s">
        <v>267</v>
      </c>
      <c r="I2" s="258" t="s">
        <v>267</v>
      </c>
      <c r="J2" s="258" t="s">
        <v>265</v>
      </c>
      <c r="K2" s="258" t="s">
        <v>267</v>
      </c>
      <c r="L2" s="258" t="s">
        <v>267</v>
      </c>
      <c r="M2" s="258" t="s">
        <v>267</v>
      </c>
      <c r="N2" s="258" t="s">
        <v>267</v>
      </c>
      <c r="O2" s="258" t="s">
        <v>267</v>
      </c>
      <c r="P2" s="258" t="s">
        <v>267</v>
      </c>
      <c r="Q2" s="258" t="s">
        <v>267</v>
      </c>
      <c r="R2" s="258" t="s">
        <v>265</v>
      </c>
      <c r="S2" s="258" t="s">
        <v>265</v>
      </c>
      <c r="T2" s="258" t="s">
        <v>265</v>
      </c>
      <c r="U2" s="258" t="s">
        <v>265</v>
      </c>
      <c r="V2" s="258" t="s">
        <v>267</v>
      </c>
      <c r="W2" s="258" t="s">
        <v>267</v>
      </c>
      <c r="X2" s="258" t="s">
        <v>265</v>
      </c>
      <c r="Y2" s="258" t="s">
        <v>267</v>
      </c>
      <c r="Z2" s="258" t="s">
        <v>267</v>
      </c>
      <c r="AA2" s="258" t="s">
        <v>265</v>
      </c>
      <c r="AB2" s="258" t="s">
        <v>267</v>
      </c>
      <c r="AC2" s="258" t="s">
        <v>267</v>
      </c>
      <c r="AD2" s="258" t="s">
        <v>267</v>
      </c>
      <c r="AE2" s="258" t="s">
        <v>266</v>
      </c>
      <c r="AF2" s="258" t="s">
        <v>267</v>
      </c>
      <c r="AG2" s="258" t="s">
        <v>266</v>
      </c>
      <c r="AH2" s="258" t="s">
        <v>266</v>
      </c>
      <c r="AI2" s="258" t="s">
        <v>266</v>
      </c>
      <c r="AJ2" s="258" t="s">
        <v>266</v>
      </c>
      <c r="AK2" s="258" t="s">
        <v>266</v>
      </c>
    </row>
    <row r="3" spans="1:42" x14ac:dyDescent="0.2">
      <c r="A3" s="258">
        <v>211161</v>
      </c>
      <c r="B3" s="258" t="str">
        <f>VLOOKUP(A3,'[2]اعلام كامل'!$A$2:$E$7000,5,0)</f>
        <v>س4ح</v>
      </c>
      <c r="C3" s="258" t="s">
        <v>267</v>
      </c>
      <c r="D3" s="258" t="s">
        <v>267</v>
      </c>
      <c r="E3" s="258" t="s">
        <v>265</v>
      </c>
      <c r="F3" s="258" t="s">
        <v>267</v>
      </c>
      <c r="G3" s="258" t="s">
        <v>267</v>
      </c>
      <c r="H3" s="258" t="s">
        <v>267</v>
      </c>
      <c r="I3" s="258" t="s">
        <v>267</v>
      </c>
      <c r="J3" s="258" t="s">
        <v>265</v>
      </c>
      <c r="K3" s="258" t="s">
        <v>265</v>
      </c>
      <c r="L3" s="258" t="s">
        <v>267</v>
      </c>
      <c r="M3" s="258" t="s">
        <v>267</v>
      </c>
      <c r="N3" s="258" t="s">
        <v>266</v>
      </c>
      <c r="O3" s="258" t="s">
        <v>267</v>
      </c>
      <c r="P3" s="258" t="s">
        <v>267</v>
      </c>
      <c r="Q3" s="258" t="s">
        <v>265</v>
      </c>
      <c r="R3" s="258" t="s">
        <v>267</v>
      </c>
      <c r="S3" s="258" t="s">
        <v>265</v>
      </c>
      <c r="T3" s="258" t="s">
        <v>267</v>
      </c>
      <c r="U3" s="258" t="s">
        <v>267</v>
      </c>
      <c r="V3" s="258" t="s">
        <v>267</v>
      </c>
      <c r="W3" s="258" t="s">
        <v>267</v>
      </c>
      <c r="X3" s="258" t="s">
        <v>267</v>
      </c>
      <c r="Y3" s="258" t="s">
        <v>265</v>
      </c>
      <c r="Z3" s="258" t="s">
        <v>267</v>
      </c>
      <c r="AA3" s="258" t="s">
        <v>267</v>
      </c>
      <c r="AB3" s="258" t="s">
        <v>267</v>
      </c>
      <c r="AC3" s="258" t="s">
        <v>266</v>
      </c>
      <c r="AD3" s="258" t="s">
        <v>267</v>
      </c>
      <c r="AE3" s="258" t="s">
        <v>265</v>
      </c>
      <c r="AF3" s="258" t="s">
        <v>267</v>
      </c>
      <c r="AG3" s="258" t="s">
        <v>266</v>
      </c>
      <c r="AH3" s="258" t="s">
        <v>266</v>
      </c>
      <c r="AI3" s="258" t="s">
        <v>266</v>
      </c>
      <c r="AJ3" s="258" t="s">
        <v>266</v>
      </c>
      <c r="AK3" s="258" t="s">
        <v>266</v>
      </c>
    </row>
    <row r="4" spans="1:42" x14ac:dyDescent="0.2">
      <c r="A4" s="258">
        <v>211383</v>
      </c>
      <c r="B4" s="258" t="str">
        <f>VLOOKUP(A4,'[2]اعلام كامل'!$A$2:$E$7000,5,0)</f>
        <v>س4ح</v>
      </c>
      <c r="C4" s="258" t="s">
        <v>267</v>
      </c>
      <c r="D4" s="258" t="s">
        <v>267</v>
      </c>
      <c r="E4" s="258" t="s">
        <v>265</v>
      </c>
      <c r="F4" s="258" t="s">
        <v>267</v>
      </c>
      <c r="G4" s="258" t="s">
        <v>265</v>
      </c>
      <c r="H4" s="258" t="s">
        <v>265</v>
      </c>
      <c r="I4" s="258" t="s">
        <v>267</v>
      </c>
      <c r="J4" s="258" t="s">
        <v>267</v>
      </c>
      <c r="K4" s="258" t="s">
        <v>265</v>
      </c>
      <c r="L4" s="258" t="s">
        <v>267</v>
      </c>
      <c r="M4" s="258" t="s">
        <v>265</v>
      </c>
      <c r="N4" s="258" t="s">
        <v>267</v>
      </c>
      <c r="O4" s="258" t="s">
        <v>265</v>
      </c>
      <c r="P4" s="258" t="s">
        <v>267</v>
      </c>
      <c r="Q4" s="258" t="s">
        <v>267</v>
      </c>
      <c r="R4" s="258" t="s">
        <v>267</v>
      </c>
      <c r="S4" s="258" t="s">
        <v>267</v>
      </c>
      <c r="T4" s="258" t="s">
        <v>267</v>
      </c>
      <c r="U4" s="258" t="s">
        <v>267</v>
      </c>
      <c r="V4" s="258" t="s">
        <v>265</v>
      </c>
      <c r="W4" s="258" t="s">
        <v>267</v>
      </c>
      <c r="X4" s="258" t="s">
        <v>265</v>
      </c>
      <c r="Y4" s="258" t="s">
        <v>266</v>
      </c>
      <c r="Z4" s="258" t="s">
        <v>267</v>
      </c>
      <c r="AA4" s="258" t="s">
        <v>267</v>
      </c>
      <c r="AB4" s="258" t="s">
        <v>267</v>
      </c>
      <c r="AC4" s="258" t="s">
        <v>267</v>
      </c>
      <c r="AD4" s="258" t="s">
        <v>267</v>
      </c>
      <c r="AE4" s="258" t="s">
        <v>267</v>
      </c>
      <c r="AF4" s="258" t="s">
        <v>267</v>
      </c>
      <c r="AG4" s="258" t="s">
        <v>266</v>
      </c>
      <c r="AH4" s="258" t="s">
        <v>266</v>
      </c>
      <c r="AI4" s="258" t="s">
        <v>266</v>
      </c>
      <c r="AJ4" s="258" t="s">
        <v>266</v>
      </c>
      <c r="AK4" s="258" t="s">
        <v>266</v>
      </c>
    </row>
    <row r="5" spans="1:42" x14ac:dyDescent="0.2">
      <c r="A5" s="258">
        <v>211546</v>
      </c>
      <c r="B5" s="258" t="str">
        <f>VLOOKUP(A5,'[2]اعلام كامل'!$A$2:$E$7000,5,0)</f>
        <v>س4ح</v>
      </c>
      <c r="C5" s="258" t="s">
        <v>265</v>
      </c>
      <c r="D5" s="258" t="s">
        <v>267</v>
      </c>
      <c r="E5" s="258" t="s">
        <v>265</v>
      </c>
      <c r="F5" s="258" t="s">
        <v>267</v>
      </c>
      <c r="G5" s="258" t="s">
        <v>265</v>
      </c>
      <c r="H5" s="258" t="s">
        <v>267</v>
      </c>
      <c r="I5" s="258" t="s">
        <v>267</v>
      </c>
      <c r="J5" s="258" t="s">
        <v>265</v>
      </c>
      <c r="K5" s="258" t="s">
        <v>267</v>
      </c>
      <c r="L5" s="258" t="s">
        <v>265</v>
      </c>
      <c r="M5" s="258" t="s">
        <v>265</v>
      </c>
      <c r="N5" s="258" t="s">
        <v>267</v>
      </c>
      <c r="O5" s="258" t="s">
        <v>267</v>
      </c>
      <c r="P5" s="258" t="s">
        <v>265</v>
      </c>
      <c r="Q5" s="258" t="s">
        <v>267</v>
      </c>
      <c r="R5" s="258" t="s">
        <v>265</v>
      </c>
      <c r="S5" s="258" t="s">
        <v>265</v>
      </c>
      <c r="T5" s="258" t="s">
        <v>267</v>
      </c>
      <c r="U5" s="258" t="s">
        <v>267</v>
      </c>
      <c r="V5" s="258" t="s">
        <v>267</v>
      </c>
      <c r="W5" s="258" t="s">
        <v>265</v>
      </c>
      <c r="X5" s="258" t="s">
        <v>265</v>
      </c>
      <c r="Y5" s="258" t="s">
        <v>267</v>
      </c>
      <c r="Z5" s="258" t="s">
        <v>265</v>
      </c>
      <c r="AA5" s="258" t="s">
        <v>265</v>
      </c>
      <c r="AB5" s="258" t="s">
        <v>267</v>
      </c>
      <c r="AC5" s="258" t="s">
        <v>267</v>
      </c>
      <c r="AD5" s="258" t="s">
        <v>265</v>
      </c>
      <c r="AE5" s="258" t="s">
        <v>267</v>
      </c>
      <c r="AF5" s="258" t="s">
        <v>265</v>
      </c>
      <c r="AG5" s="258" t="s">
        <v>266</v>
      </c>
      <c r="AH5" s="258" t="s">
        <v>266</v>
      </c>
      <c r="AI5" s="258" t="s">
        <v>266</v>
      </c>
      <c r="AJ5" s="258" t="s">
        <v>266</v>
      </c>
      <c r="AK5" s="258" t="s">
        <v>266</v>
      </c>
    </row>
    <row r="6" spans="1:42" x14ac:dyDescent="0.2">
      <c r="A6" s="258">
        <v>211614</v>
      </c>
      <c r="B6" s="258" t="str">
        <f>VLOOKUP(A6,'[2]اعلام كامل'!$A$2:$E$7000,5,0)</f>
        <v>س4ح</v>
      </c>
      <c r="C6" s="258" t="s">
        <v>265</v>
      </c>
      <c r="D6" s="258" t="s">
        <v>267</v>
      </c>
      <c r="E6" s="258" t="s">
        <v>267</v>
      </c>
      <c r="F6" s="258" t="s">
        <v>267</v>
      </c>
      <c r="G6" s="258" t="s">
        <v>265</v>
      </c>
      <c r="H6" s="258" t="s">
        <v>265</v>
      </c>
      <c r="I6" s="258" t="s">
        <v>267</v>
      </c>
      <c r="J6" s="258" t="s">
        <v>267</v>
      </c>
      <c r="K6" s="258" t="s">
        <v>267</v>
      </c>
      <c r="L6" s="258" t="s">
        <v>267</v>
      </c>
      <c r="M6" s="258" t="s">
        <v>265</v>
      </c>
      <c r="N6" s="258" t="s">
        <v>267</v>
      </c>
      <c r="O6" s="258" t="s">
        <v>267</v>
      </c>
      <c r="P6" s="258" t="s">
        <v>267</v>
      </c>
      <c r="Q6" s="258" t="s">
        <v>267</v>
      </c>
      <c r="R6" s="258" t="s">
        <v>267</v>
      </c>
      <c r="S6" s="258" t="s">
        <v>267</v>
      </c>
      <c r="T6" s="258" t="s">
        <v>267</v>
      </c>
      <c r="U6" s="258" t="s">
        <v>267</v>
      </c>
      <c r="V6" s="258" t="s">
        <v>267</v>
      </c>
      <c r="W6" s="258" t="s">
        <v>265</v>
      </c>
      <c r="X6" s="258" t="s">
        <v>265</v>
      </c>
      <c r="Y6" s="258" t="s">
        <v>265</v>
      </c>
      <c r="Z6" s="258" t="s">
        <v>265</v>
      </c>
      <c r="AA6" s="258" t="s">
        <v>265</v>
      </c>
      <c r="AB6" s="258" t="s">
        <v>265</v>
      </c>
      <c r="AC6" s="258" t="s">
        <v>265</v>
      </c>
      <c r="AD6" s="258" t="s">
        <v>265</v>
      </c>
      <c r="AE6" s="258" t="s">
        <v>265</v>
      </c>
      <c r="AF6" s="258" t="s">
        <v>265</v>
      </c>
      <c r="AG6" s="258" t="s">
        <v>266</v>
      </c>
      <c r="AH6" s="258" t="s">
        <v>266</v>
      </c>
      <c r="AI6" s="258" t="s">
        <v>266</v>
      </c>
      <c r="AJ6" s="258" t="s">
        <v>266</v>
      </c>
      <c r="AK6" s="258" t="s">
        <v>266</v>
      </c>
    </row>
    <row r="7" spans="1:42" x14ac:dyDescent="0.2">
      <c r="A7" s="258">
        <v>212384</v>
      </c>
      <c r="B7" s="258" t="str">
        <f>VLOOKUP(A7,'[2]اعلام كامل'!$A$2:$E$7000,5,0)</f>
        <v>س4ح</v>
      </c>
      <c r="C7" s="258" t="s">
        <v>265</v>
      </c>
      <c r="D7" s="258" t="s">
        <v>267</v>
      </c>
      <c r="E7" s="258" t="s">
        <v>265</v>
      </c>
      <c r="F7" s="258" t="s">
        <v>265</v>
      </c>
      <c r="G7" s="258" t="s">
        <v>265</v>
      </c>
      <c r="H7" s="258" t="s">
        <v>267</v>
      </c>
      <c r="I7" s="258" t="s">
        <v>265</v>
      </c>
      <c r="J7" s="258" t="s">
        <v>267</v>
      </c>
      <c r="K7" s="258" t="s">
        <v>267</v>
      </c>
      <c r="L7" s="258" t="s">
        <v>267</v>
      </c>
      <c r="M7" s="258" t="s">
        <v>267</v>
      </c>
      <c r="N7" s="258" t="s">
        <v>267</v>
      </c>
      <c r="O7" s="258" t="s">
        <v>267</v>
      </c>
      <c r="P7" s="258" t="s">
        <v>265</v>
      </c>
      <c r="Q7" s="258" t="s">
        <v>267</v>
      </c>
      <c r="R7" s="258" t="s">
        <v>265</v>
      </c>
      <c r="S7" s="258" t="s">
        <v>265</v>
      </c>
      <c r="T7" s="258" t="s">
        <v>267</v>
      </c>
      <c r="U7" s="258" t="s">
        <v>267</v>
      </c>
      <c r="V7" s="258" t="s">
        <v>265</v>
      </c>
      <c r="W7" s="258" t="s">
        <v>265</v>
      </c>
      <c r="X7" s="258" t="s">
        <v>267</v>
      </c>
      <c r="Y7" s="258" t="s">
        <v>265</v>
      </c>
      <c r="Z7" s="258" t="s">
        <v>267</v>
      </c>
      <c r="AA7" s="258" t="s">
        <v>265</v>
      </c>
      <c r="AB7" s="258" t="s">
        <v>267</v>
      </c>
      <c r="AC7" s="258" t="s">
        <v>267</v>
      </c>
      <c r="AD7" s="258" t="s">
        <v>267</v>
      </c>
      <c r="AE7" s="258" t="s">
        <v>267</v>
      </c>
      <c r="AF7" s="258" t="s">
        <v>267</v>
      </c>
      <c r="AG7" s="258" t="s">
        <v>266</v>
      </c>
      <c r="AH7" s="258" t="s">
        <v>266</v>
      </c>
      <c r="AI7" s="258" t="s">
        <v>266</v>
      </c>
      <c r="AJ7" s="258" t="s">
        <v>266</v>
      </c>
      <c r="AK7" s="258" t="s">
        <v>266</v>
      </c>
    </row>
    <row r="8" spans="1:42" x14ac:dyDescent="0.2">
      <c r="A8" s="258">
        <v>213051</v>
      </c>
      <c r="B8" s="258" t="str">
        <f>VLOOKUP(A8,'[2]اعلام كامل'!$A$2:$E$7000,5,0)</f>
        <v>س4ح</v>
      </c>
      <c r="C8" s="258" t="s">
        <v>267</v>
      </c>
      <c r="D8" s="258" t="s">
        <v>267</v>
      </c>
      <c r="E8" s="258" t="s">
        <v>267</v>
      </c>
      <c r="F8" s="258" t="s">
        <v>265</v>
      </c>
      <c r="G8" s="258" t="s">
        <v>265</v>
      </c>
      <c r="H8" s="258" t="s">
        <v>266</v>
      </c>
      <c r="I8" s="258" t="s">
        <v>265</v>
      </c>
      <c r="J8" s="258" t="s">
        <v>267</v>
      </c>
      <c r="K8" s="258" t="s">
        <v>267</v>
      </c>
      <c r="L8" s="258" t="s">
        <v>265</v>
      </c>
      <c r="M8" s="258" t="s">
        <v>267</v>
      </c>
      <c r="N8" s="258" t="s">
        <v>267</v>
      </c>
      <c r="O8" s="258" t="s">
        <v>265</v>
      </c>
      <c r="P8" s="258" t="s">
        <v>267</v>
      </c>
      <c r="Q8" s="258" t="s">
        <v>267</v>
      </c>
      <c r="R8" s="258" t="s">
        <v>267</v>
      </c>
      <c r="S8" s="258" t="s">
        <v>267</v>
      </c>
      <c r="T8" s="258" t="s">
        <v>267</v>
      </c>
      <c r="U8" s="258" t="s">
        <v>267</v>
      </c>
      <c r="V8" s="258" t="s">
        <v>267</v>
      </c>
      <c r="W8" s="258" t="s">
        <v>266</v>
      </c>
      <c r="X8" s="258" t="s">
        <v>267</v>
      </c>
      <c r="Y8" s="258" t="s">
        <v>265</v>
      </c>
      <c r="Z8" s="258" t="s">
        <v>267</v>
      </c>
      <c r="AA8" s="258" t="s">
        <v>266</v>
      </c>
      <c r="AB8" s="258" t="s">
        <v>267</v>
      </c>
      <c r="AC8" s="258" t="s">
        <v>267</v>
      </c>
      <c r="AD8" s="258" t="s">
        <v>267</v>
      </c>
      <c r="AE8" s="258" t="s">
        <v>267</v>
      </c>
      <c r="AF8" s="258" t="s">
        <v>267</v>
      </c>
      <c r="AG8" s="258" t="s">
        <v>266</v>
      </c>
      <c r="AH8" s="258" t="s">
        <v>266</v>
      </c>
      <c r="AI8" s="258" t="s">
        <v>266</v>
      </c>
      <c r="AJ8" s="258" t="s">
        <v>266</v>
      </c>
      <c r="AK8" s="258" t="s">
        <v>266</v>
      </c>
    </row>
    <row r="9" spans="1:42" x14ac:dyDescent="0.2">
      <c r="A9" s="258">
        <v>213792</v>
      </c>
      <c r="B9" s="258" t="str">
        <f>VLOOKUP(A9,'[2]اعلام كامل'!$A$2:$E$7000,5,0)</f>
        <v>س4ح</v>
      </c>
      <c r="C9" s="258" t="s">
        <v>267</v>
      </c>
      <c r="D9" s="258" t="s">
        <v>265</v>
      </c>
      <c r="E9" s="258" t="s">
        <v>267</v>
      </c>
      <c r="F9" s="258" t="s">
        <v>267</v>
      </c>
      <c r="G9" s="258" t="s">
        <v>267</v>
      </c>
      <c r="H9" s="258" t="s">
        <v>267</v>
      </c>
      <c r="I9" s="258" t="s">
        <v>267</v>
      </c>
      <c r="J9" s="258" t="s">
        <v>267</v>
      </c>
      <c r="K9" s="258" t="s">
        <v>267</v>
      </c>
      <c r="L9" s="258" t="s">
        <v>267</v>
      </c>
      <c r="M9" s="258" t="s">
        <v>267</v>
      </c>
      <c r="N9" s="258" t="s">
        <v>267</v>
      </c>
      <c r="O9" s="258" t="s">
        <v>267</v>
      </c>
      <c r="P9" s="258" t="s">
        <v>267</v>
      </c>
      <c r="Q9" s="258" t="s">
        <v>267</v>
      </c>
      <c r="R9" s="258" t="s">
        <v>267</v>
      </c>
      <c r="S9" s="258" t="s">
        <v>267</v>
      </c>
      <c r="T9" s="258" t="s">
        <v>267</v>
      </c>
      <c r="U9" s="258" t="s">
        <v>267</v>
      </c>
      <c r="V9" s="258" t="s">
        <v>267</v>
      </c>
      <c r="W9" s="258" t="s">
        <v>267</v>
      </c>
      <c r="X9" s="258" t="s">
        <v>267</v>
      </c>
      <c r="Y9" s="258" t="s">
        <v>267</v>
      </c>
      <c r="Z9" s="258" t="s">
        <v>267</v>
      </c>
      <c r="AA9" s="258" t="s">
        <v>267</v>
      </c>
      <c r="AB9" s="258" t="s">
        <v>267</v>
      </c>
      <c r="AC9" s="258" t="s">
        <v>267</v>
      </c>
      <c r="AD9" s="258" t="s">
        <v>267</v>
      </c>
      <c r="AE9" s="258" t="s">
        <v>267</v>
      </c>
      <c r="AF9" s="258" t="s">
        <v>267</v>
      </c>
      <c r="AG9" s="258" t="s">
        <v>266</v>
      </c>
      <c r="AH9" s="258" t="s">
        <v>266</v>
      </c>
      <c r="AI9" s="258" t="s">
        <v>266</v>
      </c>
      <c r="AJ9" s="258" t="s">
        <v>266</v>
      </c>
      <c r="AK9" s="258" t="s">
        <v>266</v>
      </c>
    </row>
    <row r="10" spans="1:42" x14ac:dyDescent="0.2">
      <c r="A10" s="258">
        <v>209218</v>
      </c>
      <c r="B10" s="258" t="str">
        <f>VLOOKUP(A10,'[2]اعلام كامل'!$A$2:$E$7000,5,0)</f>
        <v>س4ح</v>
      </c>
      <c r="C10" s="258" t="s">
        <v>267</v>
      </c>
      <c r="D10" s="258" t="s">
        <v>267</v>
      </c>
      <c r="E10" s="258" t="s">
        <v>267</v>
      </c>
      <c r="F10" s="258" t="s">
        <v>267</v>
      </c>
      <c r="G10" s="258" t="s">
        <v>266</v>
      </c>
      <c r="H10" s="258" t="s">
        <v>267</v>
      </c>
      <c r="I10" s="258" t="s">
        <v>267</v>
      </c>
      <c r="J10" s="258" t="s">
        <v>265</v>
      </c>
      <c r="K10" s="258" t="s">
        <v>265</v>
      </c>
      <c r="L10" s="258" t="s">
        <v>265</v>
      </c>
      <c r="M10" s="258" t="s">
        <v>267</v>
      </c>
      <c r="N10" s="258" t="s">
        <v>267</v>
      </c>
      <c r="O10" s="258" t="s">
        <v>267</v>
      </c>
      <c r="P10" s="258" t="s">
        <v>265</v>
      </c>
      <c r="Q10" s="258" t="s">
        <v>267</v>
      </c>
      <c r="R10" s="258" t="s">
        <v>266</v>
      </c>
      <c r="S10" s="258" t="s">
        <v>267</v>
      </c>
      <c r="T10" s="258" t="s">
        <v>265</v>
      </c>
      <c r="U10" s="258" t="s">
        <v>267</v>
      </c>
      <c r="V10" s="258" t="s">
        <v>267</v>
      </c>
      <c r="W10" s="258" t="s">
        <v>267</v>
      </c>
      <c r="X10" s="258" t="s">
        <v>267</v>
      </c>
      <c r="Y10" s="258" t="s">
        <v>267</v>
      </c>
      <c r="Z10" s="258" t="s">
        <v>265</v>
      </c>
      <c r="AA10" s="258" t="s">
        <v>267</v>
      </c>
      <c r="AB10" s="258" t="s">
        <v>267</v>
      </c>
      <c r="AC10" s="258" t="s">
        <v>267</v>
      </c>
      <c r="AD10" s="258" t="s">
        <v>267</v>
      </c>
      <c r="AE10" s="258" t="s">
        <v>267</v>
      </c>
      <c r="AF10" s="258" t="s">
        <v>267</v>
      </c>
      <c r="AG10" s="258" t="s">
        <v>266</v>
      </c>
      <c r="AH10" s="258" t="s">
        <v>266</v>
      </c>
      <c r="AI10" s="258" t="s">
        <v>266</v>
      </c>
      <c r="AJ10" s="258" t="s">
        <v>266</v>
      </c>
      <c r="AK10" s="258" t="s">
        <v>266</v>
      </c>
    </row>
    <row r="11" spans="1:42" x14ac:dyDescent="0.2">
      <c r="A11" s="258">
        <v>205376</v>
      </c>
      <c r="B11" s="258" t="str">
        <f>VLOOKUP(A11,'[2]اعلام كامل'!$A$2:$E$7000,5,0)</f>
        <v>س4ح</v>
      </c>
      <c r="C11" s="258" t="s">
        <v>267</v>
      </c>
      <c r="D11" s="258" t="s">
        <v>265</v>
      </c>
      <c r="E11" s="258" t="s">
        <v>267</v>
      </c>
      <c r="F11" s="258" t="s">
        <v>265</v>
      </c>
      <c r="G11" s="258" t="s">
        <v>267</v>
      </c>
      <c r="H11" s="258" t="s">
        <v>267</v>
      </c>
      <c r="I11" s="258" t="s">
        <v>267</v>
      </c>
      <c r="J11" s="258" t="s">
        <v>265</v>
      </c>
      <c r="K11" s="258" t="s">
        <v>267</v>
      </c>
      <c r="L11" s="258" t="s">
        <v>267</v>
      </c>
      <c r="M11" s="258" t="s">
        <v>265</v>
      </c>
      <c r="N11" s="258" t="s">
        <v>265</v>
      </c>
      <c r="O11" s="258" t="s">
        <v>267</v>
      </c>
      <c r="P11" s="258" t="s">
        <v>267</v>
      </c>
      <c r="Q11" s="258" t="s">
        <v>267</v>
      </c>
      <c r="R11" s="258" t="s">
        <v>267</v>
      </c>
      <c r="S11" s="258" t="s">
        <v>265</v>
      </c>
      <c r="T11" s="258" t="s">
        <v>265</v>
      </c>
      <c r="U11" s="258" t="s">
        <v>265</v>
      </c>
      <c r="V11" s="258" t="s">
        <v>265</v>
      </c>
      <c r="W11" s="258" t="s">
        <v>265</v>
      </c>
      <c r="X11" s="258" t="s">
        <v>265</v>
      </c>
      <c r="Y11" s="258" t="s">
        <v>265</v>
      </c>
      <c r="Z11" s="258" t="s">
        <v>267</v>
      </c>
      <c r="AA11" s="258" t="s">
        <v>267</v>
      </c>
      <c r="AB11" s="258" t="s">
        <v>265</v>
      </c>
      <c r="AC11" s="258" t="s">
        <v>267</v>
      </c>
      <c r="AD11" s="258" t="s">
        <v>265</v>
      </c>
      <c r="AE11" s="258" t="s">
        <v>265</v>
      </c>
      <c r="AF11" s="258" t="s">
        <v>267</v>
      </c>
      <c r="AG11" s="258" t="s">
        <v>266</v>
      </c>
      <c r="AH11" s="258" t="s">
        <v>266</v>
      </c>
      <c r="AI11" s="258" t="s">
        <v>266</v>
      </c>
      <c r="AJ11" s="258" t="s">
        <v>266</v>
      </c>
      <c r="AK11" s="258" t="s">
        <v>266</v>
      </c>
    </row>
    <row r="12" spans="1:42" x14ac:dyDescent="0.2">
      <c r="A12" s="258">
        <v>205811</v>
      </c>
      <c r="B12" s="258" t="str">
        <f>VLOOKUP(A12,'[2]اعلام كامل'!$A$2:$E$7000,5,0)</f>
        <v>س4ح</v>
      </c>
      <c r="C12" s="258" t="s">
        <v>267</v>
      </c>
      <c r="D12" s="258" t="s">
        <v>265</v>
      </c>
      <c r="E12" s="258" t="s">
        <v>267</v>
      </c>
      <c r="F12" s="258" t="s">
        <v>267</v>
      </c>
      <c r="G12" s="258" t="s">
        <v>267</v>
      </c>
      <c r="H12" s="258" t="s">
        <v>265</v>
      </c>
      <c r="I12" s="258" t="s">
        <v>267</v>
      </c>
      <c r="J12" s="258" t="s">
        <v>267</v>
      </c>
      <c r="K12" s="258" t="s">
        <v>265</v>
      </c>
      <c r="L12" s="258" t="s">
        <v>267</v>
      </c>
      <c r="M12" s="258" t="s">
        <v>265</v>
      </c>
      <c r="N12" s="258" t="s">
        <v>267</v>
      </c>
      <c r="O12" s="258" t="s">
        <v>267</v>
      </c>
      <c r="P12" s="258" t="s">
        <v>267</v>
      </c>
      <c r="Q12" s="258" t="s">
        <v>267</v>
      </c>
      <c r="R12" s="258" t="s">
        <v>265</v>
      </c>
      <c r="S12" s="258" t="s">
        <v>265</v>
      </c>
      <c r="T12" s="258" t="s">
        <v>267</v>
      </c>
      <c r="U12" s="258" t="s">
        <v>267</v>
      </c>
      <c r="V12" s="258" t="s">
        <v>267</v>
      </c>
      <c r="W12" s="258" t="s">
        <v>267</v>
      </c>
      <c r="X12" s="258" t="s">
        <v>265</v>
      </c>
      <c r="Y12" s="258" t="s">
        <v>265</v>
      </c>
      <c r="Z12" s="258" t="s">
        <v>267</v>
      </c>
      <c r="AA12" s="258" t="s">
        <v>265</v>
      </c>
      <c r="AB12" s="258" t="s">
        <v>265</v>
      </c>
      <c r="AC12" s="258" t="s">
        <v>265</v>
      </c>
      <c r="AD12" s="258" t="s">
        <v>265</v>
      </c>
      <c r="AE12" s="258" t="s">
        <v>265</v>
      </c>
      <c r="AF12" s="258" t="s">
        <v>265</v>
      </c>
      <c r="AG12" s="258" t="s">
        <v>266</v>
      </c>
      <c r="AH12" s="258" t="s">
        <v>266</v>
      </c>
      <c r="AI12" s="258" t="s">
        <v>266</v>
      </c>
      <c r="AJ12" s="258" t="s">
        <v>266</v>
      </c>
      <c r="AK12" s="258" t="s">
        <v>266</v>
      </c>
    </row>
    <row r="13" spans="1:42" x14ac:dyDescent="0.2">
      <c r="A13" s="258">
        <v>209156</v>
      </c>
      <c r="B13" s="258" t="str">
        <f>VLOOKUP(A13,'[2]اعلام كامل'!$A$2:$E$7000,5,0)</f>
        <v>س4ح</v>
      </c>
      <c r="C13" s="258" t="s">
        <v>267</v>
      </c>
      <c r="D13" s="258" t="s">
        <v>267</v>
      </c>
      <c r="E13" s="258" t="s">
        <v>267</v>
      </c>
      <c r="F13" s="258" t="s">
        <v>267</v>
      </c>
      <c r="G13" s="258" t="s">
        <v>267</v>
      </c>
      <c r="H13" s="258" t="s">
        <v>267</v>
      </c>
      <c r="I13" s="258" t="s">
        <v>267</v>
      </c>
      <c r="J13" s="258" t="s">
        <v>267</v>
      </c>
      <c r="K13" s="258" t="s">
        <v>265</v>
      </c>
      <c r="L13" s="258" t="s">
        <v>267</v>
      </c>
      <c r="M13" s="258" t="s">
        <v>265</v>
      </c>
      <c r="N13" s="258" t="s">
        <v>267</v>
      </c>
      <c r="O13" s="258" t="s">
        <v>265</v>
      </c>
      <c r="P13" s="258" t="s">
        <v>267</v>
      </c>
      <c r="Q13" s="258" t="s">
        <v>265</v>
      </c>
      <c r="R13" s="258" t="s">
        <v>265</v>
      </c>
      <c r="S13" s="258" t="s">
        <v>265</v>
      </c>
      <c r="T13" s="258" t="s">
        <v>267</v>
      </c>
      <c r="U13" s="258" t="s">
        <v>267</v>
      </c>
      <c r="V13" s="258" t="s">
        <v>265</v>
      </c>
      <c r="W13" s="258" t="s">
        <v>267</v>
      </c>
      <c r="X13" s="258" t="s">
        <v>265</v>
      </c>
      <c r="Y13" s="258" t="s">
        <v>267</v>
      </c>
      <c r="Z13" s="258" t="s">
        <v>265</v>
      </c>
      <c r="AA13" s="258" t="s">
        <v>267</v>
      </c>
      <c r="AB13" s="258" t="s">
        <v>265</v>
      </c>
      <c r="AC13" s="258" t="s">
        <v>265</v>
      </c>
      <c r="AD13" s="258" t="s">
        <v>265</v>
      </c>
      <c r="AE13" s="258" t="s">
        <v>265</v>
      </c>
      <c r="AF13" s="258" t="s">
        <v>265</v>
      </c>
      <c r="AG13" s="258" t="s">
        <v>266</v>
      </c>
      <c r="AH13" s="258" t="s">
        <v>266</v>
      </c>
      <c r="AI13" s="258" t="s">
        <v>266</v>
      </c>
      <c r="AJ13" s="258" t="s">
        <v>266</v>
      </c>
      <c r="AK13" s="258" t="s">
        <v>266</v>
      </c>
    </row>
    <row r="14" spans="1:42" x14ac:dyDescent="0.2">
      <c r="A14" s="258">
        <v>209983</v>
      </c>
      <c r="B14" s="258" t="str">
        <f>VLOOKUP(A14,'[2]اعلام كامل'!$A$2:$E$7000,5,0)</f>
        <v>س4ح</v>
      </c>
      <c r="C14" s="258" t="s">
        <v>267</v>
      </c>
      <c r="D14" s="258" t="s">
        <v>267</v>
      </c>
      <c r="E14" s="258" t="s">
        <v>265</v>
      </c>
      <c r="F14" s="258" t="s">
        <v>267</v>
      </c>
      <c r="G14" s="258" t="s">
        <v>265</v>
      </c>
      <c r="H14" s="258" t="s">
        <v>265</v>
      </c>
      <c r="I14" s="258" t="s">
        <v>267</v>
      </c>
      <c r="J14" s="258" t="s">
        <v>265</v>
      </c>
      <c r="K14" s="258" t="s">
        <v>267</v>
      </c>
      <c r="L14" s="258" t="s">
        <v>265</v>
      </c>
      <c r="M14" s="258" t="s">
        <v>267</v>
      </c>
      <c r="N14" s="258" t="s">
        <v>267</v>
      </c>
      <c r="O14" s="258" t="s">
        <v>267</v>
      </c>
      <c r="P14" s="258" t="s">
        <v>267</v>
      </c>
      <c r="Q14" s="258" t="s">
        <v>267</v>
      </c>
      <c r="R14" s="258" t="s">
        <v>267</v>
      </c>
      <c r="S14" s="258" t="s">
        <v>267</v>
      </c>
      <c r="T14" s="258" t="s">
        <v>267</v>
      </c>
      <c r="U14" s="258" t="s">
        <v>267</v>
      </c>
      <c r="V14" s="258" t="s">
        <v>265</v>
      </c>
      <c r="W14" s="258" t="s">
        <v>267</v>
      </c>
      <c r="X14" s="258" t="s">
        <v>267</v>
      </c>
      <c r="Y14" s="258" t="s">
        <v>267</v>
      </c>
      <c r="Z14" s="258" t="s">
        <v>266</v>
      </c>
      <c r="AA14" s="258" t="s">
        <v>267</v>
      </c>
      <c r="AB14" s="258" t="s">
        <v>267</v>
      </c>
      <c r="AC14" s="258" t="s">
        <v>267</v>
      </c>
      <c r="AD14" s="258" t="s">
        <v>267</v>
      </c>
      <c r="AE14" s="258" t="s">
        <v>267</v>
      </c>
      <c r="AF14" s="258" t="s">
        <v>267</v>
      </c>
      <c r="AG14" s="258" t="s">
        <v>266</v>
      </c>
      <c r="AH14" s="258" t="s">
        <v>266</v>
      </c>
      <c r="AI14" s="258" t="s">
        <v>266</v>
      </c>
      <c r="AJ14" s="258" t="s">
        <v>266</v>
      </c>
      <c r="AK14" s="258" t="s">
        <v>266</v>
      </c>
    </row>
    <row r="15" spans="1:42" x14ac:dyDescent="0.2">
      <c r="A15" s="258">
        <v>210081</v>
      </c>
      <c r="B15" s="258" t="str">
        <f>VLOOKUP(A15,'[2]اعلام كامل'!$A$2:$E$7000,5,0)</f>
        <v>س4ح</v>
      </c>
      <c r="C15" s="258" t="s">
        <v>265</v>
      </c>
      <c r="D15" s="258" t="s">
        <v>265</v>
      </c>
      <c r="E15" s="258" t="s">
        <v>265</v>
      </c>
      <c r="F15" s="258" t="s">
        <v>267</v>
      </c>
      <c r="G15" s="258" t="s">
        <v>265</v>
      </c>
      <c r="H15" s="258" t="s">
        <v>267</v>
      </c>
      <c r="I15" s="258" t="s">
        <v>267</v>
      </c>
      <c r="J15" s="258" t="s">
        <v>265</v>
      </c>
      <c r="K15" s="258" t="s">
        <v>265</v>
      </c>
      <c r="L15" s="258" t="s">
        <v>265</v>
      </c>
      <c r="M15" s="258" t="s">
        <v>265</v>
      </c>
      <c r="N15" s="258" t="s">
        <v>265</v>
      </c>
      <c r="O15" s="258" t="s">
        <v>267</v>
      </c>
      <c r="P15" s="258" t="s">
        <v>267</v>
      </c>
      <c r="Q15" s="258" t="s">
        <v>265</v>
      </c>
      <c r="R15" s="258" t="s">
        <v>265</v>
      </c>
      <c r="S15" s="258" t="s">
        <v>265</v>
      </c>
      <c r="T15" s="258" t="s">
        <v>267</v>
      </c>
      <c r="U15" s="258" t="s">
        <v>265</v>
      </c>
      <c r="V15" s="258" t="s">
        <v>267</v>
      </c>
      <c r="W15" s="258" t="s">
        <v>265</v>
      </c>
      <c r="X15" s="258" t="s">
        <v>265</v>
      </c>
      <c r="Y15" s="258" t="s">
        <v>265</v>
      </c>
      <c r="Z15" s="258" t="s">
        <v>267</v>
      </c>
      <c r="AA15" s="258" t="s">
        <v>267</v>
      </c>
      <c r="AB15" s="258" t="s">
        <v>265</v>
      </c>
      <c r="AC15" s="258" t="s">
        <v>267</v>
      </c>
      <c r="AD15" s="258" t="s">
        <v>265</v>
      </c>
      <c r="AE15" s="258" t="s">
        <v>265</v>
      </c>
      <c r="AF15" s="258" t="s">
        <v>267</v>
      </c>
      <c r="AG15" s="258" t="s">
        <v>266</v>
      </c>
      <c r="AH15" s="258" t="s">
        <v>266</v>
      </c>
      <c r="AI15" s="258" t="s">
        <v>266</v>
      </c>
      <c r="AJ15" s="258" t="s">
        <v>266</v>
      </c>
      <c r="AK15" s="258" t="s">
        <v>266</v>
      </c>
    </row>
    <row r="16" spans="1:42" x14ac:dyDescent="0.2">
      <c r="A16" s="258">
        <v>210086</v>
      </c>
      <c r="B16" s="258" t="str">
        <f>VLOOKUP(A16,'[2]اعلام كامل'!$A$2:$E$7000,5,0)</f>
        <v>س4ح</v>
      </c>
      <c r="C16" s="258" t="s">
        <v>266</v>
      </c>
      <c r="D16" s="258" t="s">
        <v>265</v>
      </c>
      <c r="E16" s="258" t="s">
        <v>265</v>
      </c>
      <c r="F16" s="258" t="s">
        <v>267</v>
      </c>
      <c r="G16" s="258" t="s">
        <v>265</v>
      </c>
      <c r="H16" s="258" t="s">
        <v>267</v>
      </c>
      <c r="I16" s="258" t="s">
        <v>267</v>
      </c>
      <c r="J16" s="258" t="s">
        <v>267</v>
      </c>
      <c r="K16" s="258" t="s">
        <v>267</v>
      </c>
      <c r="L16" s="258" t="s">
        <v>267</v>
      </c>
      <c r="M16" s="258" t="s">
        <v>267</v>
      </c>
      <c r="N16" s="258" t="s">
        <v>267</v>
      </c>
      <c r="O16" s="258" t="s">
        <v>267</v>
      </c>
      <c r="P16" s="258" t="s">
        <v>267</v>
      </c>
      <c r="Q16" s="258" t="s">
        <v>267</v>
      </c>
      <c r="R16" s="258" t="s">
        <v>267</v>
      </c>
      <c r="S16" s="258" t="s">
        <v>267</v>
      </c>
      <c r="T16" s="258" t="s">
        <v>267</v>
      </c>
      <c r="U16" s="258" t="s">
        <v>267</v>
      </c>
      <c r="V16" s="258" t="s">
        <v>267</v>
      </c>
      <c r="W16" s="258" t="s">
        <v>267</v>
      </c>
      <c r="X16" s="258" t="s">
        <v>267</v>
      </c>
      <c r="Y16" s="258" t="s">
        <v>267</v>
      </c>
      <c r="Z16" s="258" t="s">
        <v>267</v>
      </c>
      <c r="AA16" s="258" t="s">
        <v>265</v>
      </c>
      <c r="AB16" s="258" t="s">
        <v>267</v>
      </c>
      <c r="AC16" s="258" t="s">
        <v>267</v>
      </c>
      <c r="AD16" s="258" t="s">
        <v>267</v>
      </c>
      <c r="AE16" s="258" t="s">
        <v>267</v>
      </c>
      <c r="AF16" s="258" t="s">
        <v>267</v>
      </c>
      <c r="AG16" s="258" t="s">
        <v>266</v>
      </c>
      <c r="AH16" s="258" t="s">
        <v>266</v>
      </c>
      <c r="AI16" s="258" t="s">
        <v>266</v>
      </c>
      <c r="AJ16" s="258" t="s">
        <v>266</v>
      </c>
      <c r="AK16" s="258" t="s">
        <v>266</v>
      </c>
    </row>
    <row r="17" spans="1:37" x14ac:dyDescent="0.2">
      <c r="A17" s="258">
        <v>210993</v>
      </c>
      <c r="B17" s="258" t="str">
        <f>VLOOKUP(A17,'[2]اعلام كامل'!$A$2:$E$7000,5,0)</f>
        <v>س4ح</v>
      </c>
      <c r="C17" s="258" t="s">
        <v>267</v>
      </c>
      <c r="D17" s="258" t="s">
        <v>267</v>
      </c>
      <c r="E17" s="258" t="s">
        <v>265</v>
      </c>
      <c r="F17" s="258" t="s">
        <v>265</v>
      </c>
      <c r="G17" s="258" t="s">
        <v>265</v>
      </c>
      <c r="H17" s="258" t="s">
        <v>265</v>
      </c>
      <c r="I17" s="258" t="s">
        <v>265</v>
      </c>
      <c r="J17" s="258" t="s">
        <v>265</v>
      </c>
      <c r="K17" s="258" t="s">
        <v>267</v>
      </c>
      <c r="L17" s="258" t="s">
        <v>265</v>
      </c>
      <c r="M17" s="258" t="s">
        <v>265</v>
      </c>
      <c r="N17" s="258" t="s">
        <v>265</v>
      </c>
      <c r="O17" s="258" t="s">
        <v>267</v>
      </c>
      <c r="P17" s="258" t="s">
        <v>267</v>
      </c>
      <c r="Q17" s="258" t="s">
        <v>267</v>
      </c>
      <c r="R17" s="258" t="s">
        <v>267</v>
      </c>
      <c r="S17" s="258" t="s">
        <v>267</v>
      </c>
      <c r="T17" s="258" t="s">
        <v>267</v>
      </c>
      <c r="U17" s="258" t="s">
        <v>267</v>
      </c>
      <c r="V17" s="258" t="s">
        <v>265</v>
      </c>
      <c r="W17" s="258" t="s">
        <v>265</v>
      </c>
      <c r="X17" s="258" t="s">
        <v>265</v>
      </c>
      <c r="Y17" s="258" t="s">
        <v>265</v>
      </c>
      <c r="Z17" s="258" t="s">
        <v>267</v>
      </c>
      <c r="AA17" s="258" t="s">
        <v>265</v>
      </c>
      <c r="AB17" s="258" t="s">
        <v>267</v>
      </c>
      <c r="AC17" s="258" t="s">
        <v>267</v>
      </c>
      <c r="AD17" s="258" t="s">
        <v>267</v>
      </c>
      <c r="AE17" s="258" t="s">
        <v>265</v>
      </c>
      <c r="AF17" s="258" t="s">
        <v>265</v>
      </c>
      <c r="AG17" s="258" t="s">
        <v>266</v>
      </c>
      <c r="AH17" s="258" t="s">
        <v>266</v>
      </c>
      <c r="AI17" s="258" t="s">
        <v>266</v>
      </c>
      <c r="AJ17" s="258" t="s">
        <v>266</v>
      </c>
      <c r="AK17" s="258" t="s">
        <v>266</v>
      </c>
    </row>
    <row r="18" spans="1:37" x14ac:dyDescent="0.2">
      <c r="A18" s="258">
        <v>211038</v>
      </c>
      <c r="B18" s="258" t="str">
        <f>VLOOKUP(A18,'[2]اعلام كامل'!$A$2:$E$7000,5,0)</f>
        <v>س4ح</v>
      </c>
      <c r="C18" s="258" t="s">
        <v>265</v>
      </c>
      <c r="D18" s="258" t="s">
        <v>267</v>
      </c>
      <c r="E18" s="258" t="s">
        <v>265</v>
      </c>
      <c r="F18" s="258" t="s">
        <v>267</v>
      </c>
      <c r="G18" s="258" t="s">
        <v>265</v>
      </c>
      <c r="H18" s="258" t="s">
        <v>267</v>
      </c>
      <c r="I18" s="258" t="s">
        <v>267</v>
      </c>
      <c r="J18" s="258" t="s">
        <v>265</v>
      </c>
      <c r="K18" s="258" t="s">
        <v>265</v>
      </c>
      <c r="L18" s="258" t="s">
        <v>267</v>
      </c>
      <c r="M18" s="258" t="s">
        <v>267</v>
      </c>
      <c r="N18" s="258" t="s">
        <v>267</v>
      </c>
      <c r="O18" s="258" t="s">
        <v>267</v>
      </c>
      <c r="P18" s="258" t="s">
        <v>266</v>
      </c>
      <c r="Q18" s="258" t="s">
        <v>267</v>
      </c>
      <c r="R18" s="258" t="s">
        <v>267</v>
      </c>
      <c r="S18" s="258" t="s">
        <v>265</v>
      </c>
      <c r="T18" s="258" t="s">
        <v>265</v>
      </c>
      <c r="U18" s="258" t="s">
        <v>265</v>
      </c>
      <c r="V18" s="258" t="s">
        <v>265</v>
      </c>
      <c r="W18" s="258" t="s">
        <v>267</v>
      </c>
      <c r="X18" s="258" t="s">
        <v>267</v>
      </c>
      <c r="Y18" s="258" t="s">
        <v>265</v>
      </c>
      <c r="Z18" s="258" t="s">
        <v>265</v>
      </c>
      <c r="AA18" s="258" t="s">
        <v>265</v>
      </c>
      <c r="AB18" s="258" t="s">
        <v>267</v>
      </c>
      <c r="AC18" s="258" t="s">
        <v>267</v>
      </c>
      <c r="AD18" s="258" t="s">
        <v>267</v>
      </c>
      <c r="AE18" s="258" t="s">
        <v>266</v>
      </c>
      <c r="AF18" s="258" t="s">
        <v>265</v>
      </c>
      <c r="AG18" s="258" t="s">
        <v>266</v>
      </c>
      <c r="AH18" s="258" t="s">
        <v>266</v>
      </c>
      <c r="AI18" s="258" t="s">
        <v>266</v>
      </c>
      <c r="AJ18" s="258" t="s">
        <v>266</v>
      </c>
      <c r="AK18" s="258" t="s">
        <v>266</v>
      </c>
    </row>
    <row r="19" spans="1:37" x14ac:dyDescent="0.2">
      <c r="A19" s="258">
        <v>211177</v>
      </c>
      <c r="B19" s="258" t="str">
        <f>VLOOKUP(A19,'[2]اعلام كامل'!$A$2:$E$7000,5,0)</f>
        <v>س4ح</v>
      </c>
      <c r="C19" s="258" t="s">
        <v>265</v>
      </c>
      <c r="D19" s="258" t="s">
        <v>265</v>
      </c>
      <c r="E19" s="258" t="s">
        <v>265</v>
      </c>
      <c r="F19" s="258" t="s">
        <v>265</v>
      </c>
      <c r="G19" s="258" t="s">
        <v>265</v>
      </c>
      <c r="H19" s="258" t="s">
        <v>265</v>
      </c>
      <c r="I19" s="258" t="s">
        <v>265</v>
      </c>
      <c r="J19" s="258" t="s">
        <v>267</v>
      </c>
      <c r="K19" s="258" t="s">
        <v>267</v>
      </c>
      <c r="L19" s="258" t="s">
        <v>265</v>
      </c>
      <c r="M19" s="258" t="s">
        <v>265</v>
      </c>
      <c r="N19" s="258" t="s">
        <v>265</v>
      </c>
      <c r="O19" s="258" t="s">
        <v>265</v>
      </c>
      <c r="P19" s="258" t="s">
        <v>265</v>
      </c>
      <c r="Q19" s="258" t="s">
        <v>265</v>
      </c>
      <c r="R19" s="258" t="s">
        <v>265</v>
      </c>
      <c r="S19" s="258" t="s">
        <v>265</v>
      </c>
      <c r="T19" s="258" t="s">
        <v>267</v>
      </c>
      <c r="U19" s="258" t="s">
        <v>267</v>
      </c>
      <c r="V19" s="258" t="s">
        <v>265</v>
      </c>
      <c r="W19" s="258" t="s">
        <v>265</v>
      </c>
      <c r="X19" s="258" t="s">
        <v>267</v>
      </c>
      <c r="Y19" s="258" t="s">
        <v>265</v>
      </c>
      <c r="Z19" s="258" t="s">
        <v>267</v>
      </c>
      <c r="AA19" s="258" t="s">
        <v>265</v>
      </c>
      <c r="AB19" s="258" t="s">
        <v>267</v>
      </c>
      <c r="AC19" s="258" t="s">
        <v>267</v>
      </c>
      <c r="AD19" s="258" t="s">
        <v>265</v>
      </c>
      <c r="AE19" s="258" t="s">
        <v>265</v>
      </c>
      <c r="AF19" s="258" t="s">
        <v>267</v>
      </c>
      <c r="AG19" s="258" t="s">
        <v>266</v>
      </c>
      <c r="AH19" s="258" t="s">
        <v>266</v>
      </c>
      <c r="AI19" s="258" t="s">
        <v>266</v>
      </c>
      <c r="AJ19" s="258" t="s">
        <v>266</v>
      </c>
      <c r="AK19" s="258" t="s">
        <v>266</v>
      </c>
    </row>
    <row r="20" spans="1:37" x14ac:dyDescent="0.2">
      <c r="A20" s="258">
        <v>211183</v>
      </c>
      <c r="B20" s="258" t="str">
        <f>VLOOKUP(A20,'[2]اعلام كامل'!$A$2:$E$7000,5,0)</f>
        <v>س4ح</v>
      </c>
      <c r="C20" s="258" t="s">
        <v>267</v>
      </c>
      <c r="D20" s="258" t="s">
        <v>267</v>
      </c>
      <c r="E20" s="258" t="s">
        <v>265</v>
      </c>
      <c r="F20" s="258" t="s">
        <v>267</v>
      </c>
      <c r="G20" s="258" t="s">
        <v>267</v>
      </c>
      <c r="H20" s="258" t="s">
        <v>267</v>
      </c>
      <c r="I20" s="258" t="s">
        <v>265</v>
      </c>
      <c r="J20" s="258" t="s">
        <v>265</v>
      </c>
      <c r="K20" s="258" t="s">
        <v>265</v>
      </c>
      <c r="L20" s="258" t="s">
        <v>267</v>
      </c>
      <c r="M20" s="258" t="s">
        <v>265</v>
      </c>
      <c r="N20" s="258" t="s">
        <v>267</v>
      </c>
      <c r="O20" s="258" t="s">
        <v>267</v>
      </c>
      <c r="P20" s="258" t="s">
        <v>267</v>
      </c>
      <c r="Q20" s="258" t="s">
        <v>267</v>
      </c>
      <c r="R20" s="258" t="s">
        <v>266</v>
      </c>
      <c r="S20" s="258" t="s">
        <v>265</v>
      </c>
      <c r="T20" s="258" t="s">
        <v>267</v>
      </c>
      <c r="U20" s="258" t="s">
        <v>267</v>
      </c>
      <c r="V20" s="258" t="s">
        <v>265</v>
      </c>
      <c r="W20" s="258" t="s">
        <v>265</v>
      </c>
      <c r="X20" s="258" t="s">
        <v>265</v>
      </c>
      <c r="Y20" s="258" t="s">
        <v>266</v>
      </c>
      <c r="Z20" s="258" t="s">
        <v>265</v>
      </c>
      <c r="AA20" s="258" t="s">
        <v>267</v>
      </c>
      <c r="AB20" s="258" t="s">
        <v>265</v>
      </c>
      <c r="AC20" s="258" t="s">
        <v>267</v>
      </c>
      <c r="AD20" s="258" t="s">
        <v>265</v>
      </c>
      <c r="AE20" s="258" t="s">
        <v>265</v>
      </c>
      <c r="AF20" s="258" t="s">
        <v>267</v>
      </c>
      <c r="AG20" s="258" t="s">
        <v>266</v>
      </c>
      <c r="AH20" s="258" t="s">
        <v>266</v>
      </c>
      <c r="AI20" s="258" t="s">
        <v>266</v>
      </c>
      <c r="AJ20" s="258" t="s">
        <v>266</v>
      </c>
      <c r="AK20" s="258" t="s">
        <v>266</v>
      </c>
    </row>
    <row r="21" spans="1:37" x14ac:dyDescent="0.2">
      <c r="A21" s="258">
        <v>211320</v>
      </c>
      <c r="B21" s="258" t="str">
        <f>VLOOKUP(A21,'[2]اعلام كامل'!$A$2:$E$7000,5,0)</f>
        <v>س4ح</v>
      </c>
      <c r="C21" s="258" t="s">
        <v>265</v>
      </c>
      <c r="D21" s="258" t="s">
        <v>267</v>
      </c>
      <c r="E21" s="258" t="s">
        <v>265</v>
      </c>
      <c r="F21" s="258" t="s">
        <v>267</v>
      </c>
      <c r="G21" s="258" t="s">
        <v>265</v>
      </c>
      <c r="H21" s="258" t="s">
        <v>265</v>
      </c>
      <c r="I21" s="258" t="s">
        <v>267</v>
      </c>
      <c r="J21" s="258" t="s">
        <v>265</v>
      </c>
      <c r="K21" s="258" t="s">
        <v>267</v>
      </c>
      <c r="L21" s="258" t="s">
        <v>265</v>
      </c>
      <c r="M21" s="258" t="s">
        <v>267</v>
      </c>
      <c r="N21" s="258" t="s">
        <v>267</v>
      </c>
      <c r="O21" s="258" t="s">
        <v>266</v>
      </c>
      <c r="P21" s="258" t="s">
        <v>265</v>
      </c>
      <c r="Q21" s="258" t="s">
        <v>267</v>
      </c>
      <c r="R21" s="258" t="s">
        <v>267</v>
      </c>
      <c r="S21" s="258" t="s">
        <v>267</v>
      </c>
      <c r="T21" s="258" t="s">
        <v>267</v>
      </c>
      <c r="U21" s="258" t="s">
        <v>267</v>
      </c>
      <c r="V21" s="258" t="s">
        <v>267</v>
      </c>
      <c r="W21" s="258" t="s">
        <v>267</v>
      </c>
      <c r="X21" s="258" t="s">
        <v>267</v>
      </c>
      <c r="Y21" s="258" t="s">
        <v>265</v>
      </c>
      <c r="Z21" s="258" t="s">
        <v>266</v>
      </c>
      <c r="AA21" s="258" t="s">
        <v>265</v>
      </c>
      <c r="AB21" s="258" t="s">
        <v>267</v>
      </c>
      <c r="AC21" s="258" t="s">
        <v>267</v>
      </c>
      <c r="AD21" s="258" t="s">
        <v>265</v>
      </c>
      <c r="AE21" s="258" t="s">
        <v>265</v>
      </c>
      <c r="AF21" s="258" t="s">
        <v>265</v>
      </c>
      <c r="AG21" s="258" t="s">
        <v>266</v>
      </c>
      <c r="AH21" s="258" t="s">
        <v>266</v>
      </c>
      <c r="AI21" s="258" t="s">
        <v>266</v>
      </c>
      <c r="AJ21" s="258" t="s">
        <v>266</v>
      </c>
      <c r="AK21" s="258" t="s">
        <v>266</v>
      </c>
    </row>
    <row r="22" spans="1:37" x14ac:dyDescent="0.2">
      <c r="A22" s="258">
        <v>211359</v>
      </c>
      <c r="B22" s="258" t="str">
        <f>VLOOKUP(A22,'[2]اعلام كامل'!$A$2:$E$7000,5,0)</f>
        <v>س4ح</v>
      </c>
      <c r="C22" s="258" t="s">
        <v>265</v>
      </c>
      <c r="D22" s="258" t="s">
        <v>265</v>
      </c>
      <c r="E22" s="258" t="s">
        <v>267</v>
      </c>
      <c r="F22" s="258" t="s">
        <v>265</v>
      </c>
      <c r="G22" s="258" t="s">
        <v>265</v>
      </c>
      <c r="H22" s="258" t="s">
        <v>265</v>
      </c>
      <c r="I22" s="258" t="s">
        <v>265</v>
      </c>
      <c r="J22" s="258" t="s">
        <v>265</v>
      </c>
      <c r="K22" s="258" t="s">
        <v>265</v>
      </c>
      <c r="L22" s="258" t="s">
        <v>267</v>
      </c>
      <c r="M22" s="258" t="s">
        <v>267</v>
      </c>
      <c r="N22" s="258" t="s">
        <v>267</v>
      </c>
      <c r="O22" s="258" t="s">
        <v>267</v>
      </c>
      <c r="P22" s="258" t="s">
        <v>265</v>
      </c>
      <c r="Q22" s="258" t="s">
        <v>265</v>
      </c>
      <c r="R22" s="258" t="s">
        <v>267</v>
      </c>
      <c r="S22" s="258" t="s">
        <v>267</v>
      </c>
      <c r="T22" s="258" t="s">
        <v>267</v>
      </c>
      <c r="U22" s="258" t="s">
        <v>267</v>
      </c>
      <c r="V22" s="258" t="s">
        <v>267</v>
      </c>
      <c r="W22" s="258" t="s">
        <v>267</v>
      </c>
      <c r="X22" s="258" t="s">
        <v>267</v>
      </c>
      <c r="Y22" s="258" t="s">
        <v>265</v>
      </c>
      <c r="Z22" s="258" t="s">
        <v>267</v>
      </c>
      <c r="AA22" s="258" t="s">
        <v>267</v>
      </c>
      <c r="AB22" s="258" t="s">
        <v>267</v>
      </c>
      <c r="AC22" s="258" t="s">
        <v>267</v>
      </c>
      <c r="AD22" s="258" t="s">
        <v>265</v>
      </c>
      <c r="AE22" s="258" t="s">
        <v>267</v>
      </c>
      <c r="AF22" s="258" t="s">
        <v>267</v>
      </c>
      <c r="AG22" s="258" t="s">
        <v>266</v>
      </c>
      <c r="AH22" s="258" t="s">
        <v>266</v>
      </c>
      <c r="AI22" s="258" t="s">
        <v>266</v>
      </c>
      <c r="AJ22" s="258" t="s">
        <v>266</v>
      </c>
      <c r="AK22" s="258" t="s">
        <v>266</v>
      </c>
    </row>
    <row r="23" spans="1:37" x14ac:dyDescent="0.2">
      <c r="A23" s="258">
        <v>211381</v>
      </c>
      <c r="B23" s="258" t="str">
        <f>VLOOKUP(A23,'[2]اعلام كامل'!$A$2:$E$7000,5,0)</f>
        <v>س4ح</v>
      </c>
      <c r="C23" s="258" t="s">
        <v>265</v>
      </c>
      <c r="D23" s="258" t="s">
        <v>265</v>
      </c>
      <c r="E23" s="258" t="s">
        <v>265</v>
      </c>
      <c r="F23" s="258" t="s">
        <v>267</v>
      </c>
      <c r="G23" s="258" t="s">
        <v>265</v>
      </c>
      <c r="H23" s="258" t="s">
        <v>265</v>
      </c>
      <c r="I23" s="258" t="s">
        <v>265</v>
      </c>
      <c r="J23" s="258" t="s">
        <v>267</v>
      </c>
      <c r="K23" s="258" t="s">
        <v>265</v>
      </c>
      <c r="L23" s="258" t="s">
        <v>265</v>
      </c>
      <c r="M23" s="258" t="s">
        <v>267</v>
      </c>
      <c r="N23" s="258" t="s">
        <v>267</v>
      </c>
      <c r="O23" s="258" t="s">
        <v>267</v>
      </c>
      <c r="P23" s="258" t="s">
        <v>267</v>
      </c>
      <c r="Q23" s="258" t="s">
        <v>267</v>
      </c>
      <c r="R23" s="258" t="s">
        <v>267</v>
      </c>
      <c r="S23" s="258" t="s">
        <v>265</v>
      </c>
      <c r="T23" s="258" t="s">
        <v>267</v>
      </c>
      <c r="U23" s="258" t="s">
        <v>267</v>
      </c>
      <c r="V23" s="258" t="s">
        <v>267</v>
      </c>
      <c r="W23" s="258" t="s">
        <v>267</v>
      </c>
      <c r="X23" s="258" t="s">
        <v>267</v>
      </c>
      <c r="Y23" s="258" t="s">
        <v>265</v>
      </c>
      <c r="Z23" s="258" t="s">
        <v>265</v>
      </c>
      <c r="AA23" s="258" t="s">
        <v>265</v>
      </c>
      <c r="AB23" s="258" t="s">
        <v>265</v>
      </c>
      <c r="AC23" s="258" t="s">
        <v>267</v>
      </c>
      <c r="AD23" s="258" t="s">
        <v>267</v>
      </c>
      <c r="AE23" s="258" t="s">
        <v>265</v>
      </c>
      <c r="AF23" s="258" t="s">
        <v>267</v>
      </c>
      <c r="AG23" s="258" t="s">
        <v>266</v>
      </c>
      <c r="AH23" s="258" t="s">
        <v>266</v>
      </c>
      <c r="AI23" s="258" t="s">
        <v>266</v>
      </c>
      <c r="AJ23" s="258" t="s">
        <v>266</v>
      </c>
      <c r="AK23" s="258" t="s">
        <v>266</v>
      </c>
    </row>
    <row r="24" spans="1:37" x14ac:dyDescent="0.2">
      <c r="A24" s="258">
        <v>211627</v>
      </c>
      <c r="B24" s="258" t="str">
        <f>VLOOKUP(A24,'[2]اعلام كامل'!$A$2:$E$7000,5,0)</f>
        <v>س4ح</v>
      </c>
      <c r="C24" s="258" t="s">
        <v>265</v>
      </c>
      <c r="D24" s="258" t="s">
        <v>267</v>
      </c>
      <c r="E24" s="258" t="s">
        <v>265</v>
      </c>
      <c r="F24" s="258" t="s">
        <v>265</v>
      </c>
      <c r="G24" s="258" t="s">
        <v>265</v>
      </c>
      <c r="H24" s="258" t="s">
        <v>265</v>
      </c>
      <c r="I24" s="258" t="s">
        <v>267</v>
      </c>
      <c r="J24" s="258" t="s">
        <v>265</v>
      </c>
      <c r="K24" s="258" t="s">
        <v>265</v>
      </c>
      <c r="L24" s="258" t="s">
        <v>267</v>
      </c>
      <c r="M24" s="258" t="s">
        <v>267</v>
      </c>
      <c r="N24" s="258" t="s">
        <v>267</v>
      </c>
      <c r="O24" s="258" t="s">
        <v>267</v>
      </c>
      <c r="P24" s="258" t="s">
        <v>267</v>
      </c>
      <c r="Q24" s="258" t="s">
        <v>265</v>
      </c>
      <c r="R24" s="258" t="s">
        <v>267</v>
      </c>
      <c r="S24" s="258" t="s">
        <v>265</v>
      </c>
      <c r="T24" s="258" t="s">
        <v>267</v>
      </c>
      <c r="U24" s="258" t="s">
        <v>267</v>
      </c>
      <c r="V24" s="258" t="s">
        <v>267</v>
      </c>
      <c r="W24" s="258" t="s">
        <v>265</v>
      </c>
      <c r="X24" s="258" t="s">
        <v>267</v>
      </c>
      <c r="Y24" s="258" t="s">
        <v>265</v>
      </c>
      <c r="Z24" s="258" t="s">
        <v>267</v>
      </c>
      <c r="AA24" s="258" t="s">
        <v>267</v>
      </c>
      <c r="AB24" s="258" t="s">
        <v>265</v>
      </c>
      <c r="AC24" s="258" t="s">
        <v>267</v>
      </c>
      <c r="AD24" s="258" t="s">
        <v>267</v>
      </c>
      <c r="AE24" s="258" t="s">
        <v>267</v>
      </c>
      <c r="AF24" s="258" t="s">
        <v>267</v>
      </c>
      <c r="AG24" s="258" t="s">
        <v>266</v>
      </c>
      <c r="AH24" s="258" t="s">
        <v>266</v>
      </c>
      <c r="AI24" s="258" t="s">
        <v>266</v>
      </c>
      <c r="AJ24" s="258" t="s">
        <v>266</v>
      </c>
      <c r="AK24" s="258" t="s">
        <v>266</v>
      </c>
    </row>
    <row r="25" spans="1:37" x14ac:dyDescent="0.2">
      <c r="A25" s="258">
        <v>211818</v>
      </c>
      <c r="B25" s="258" t="str">
        <f>VLOOKUP(A25,'[2]اعلام كامل'!$A$2:$E$7000,5,0)</f>
        <v>س4ح</v>
      </c>
      <c r="C25" s="258" t="s">
        <v>265</v>
      </c>
      <c r="D25" s="258" t="s">
        <v>267</v>
      </c>
      <c r="E25" s="258" t="s">
        <v>265</v>
      </c>
      <c r="F25" s="258" t="s">
        <v>265</v>
      </c>
      <c r="G25" s="258" t="s">
        <v>265</v>
      </c>
      <c r="H25" s="258" t="s">
        <v>267</v>
      </c>
      <c r="I25" s="258" t="s">
        <v>265</v>
      </c>
      <c r="J25" s="258" t="s">
        <v>265</v>
      </c>
      <c r="K25" s="258" t="s">
        <v>267</v>
      </c>
      <c r="L25" s="258" t="s">
        <v>267</v>
      </c>
      <c r="M25" s="258" t="s">
        <v>265</v>
      </c>
      <c r="N25" s="258" t="s">
        <v>265</v>
      </c>
      <c r="O25" s="258" t="s">
        <v>267</v>
      </c>
      <c r="P25" s="258" t="s">
        <v>265</v>
      </c>
      <c r="Q25" s="258" t="s">
        <v>267</v>
      </c>
      <c r="R25" s="258" t="s">
        <v>265</v>
      </c>
      <c r="S25" s="258" t="s">
        <v>267</v>
      </c>
      <c r="T25" s="258" t="s">
        <v>267</v>
      </c>
      <c r="U25" s="258" t="s">
        <v>267</v>
      </c>
      <c r="V25" s="258" t="s">
        <v>267</v>
      </c>
      <c r="W25" s="258" t="s">
        <v>267</v>
      </c>
      <c r="X25" s="258" t="s">
        <v>267</v>
      </c>
      <c r="Y25" s="258" t="s">
        <v>265</v>
      </c>
      <c r="Z25" s="258" t="s">
        <v>267</v>
      </c>
      <c r="AA25" s="258" t="s">
        <v>265</v>
      </c>
      <c r="AB25" s="258" t="s">
        <v>267</v>
      </c>
      <c r="AC25" s="258" t="s">
        <v>267</v>
      </c>
      <c r="AD25" s="258" t="s">
        <v>265</v>
      </c>
      <c r="AE25" s="258" t="s">
        <v>267</v>
      </c>
      <c r="AF25" s="258" t="s">
        <v>267</v>
      </c>
      <c r="AG25" s="258" t="s">
        <v>266</v>
      </c>
      <c r="AH25" s="258" t="s">
        <v>266</v>
      </c>
      <c r="AI25" s="258" t="s">
        <v>266</v>
      </c>
      <c r="AJ25" s="258" t="s">
        <v>266</v>
      </c>
      <c r="AK25" s="258" t="s">
        <v>266</v>
      </c>
    </row>
    <row r="26" spans="1:37" x14ac:dyDescent="0.2">
      <c r="A26" s="258">
        <v>211843</v>
      </c>
      <c r="B26" s="258" t="str">
        <f>VLOOKUP(A26,'[2]اعلام كامل'!$A$2:$E$7000,5,0)</f>
        <v>س4ح</v>
      </c>
      <c r="C26" s="258" t="s">
        <v>267</v>
      </c>
      <c r="D26" s="258" t="s">
        <v>265</v>
      </c>
      <c r="E26" s="258" t="s">
        <v>267</v>
      </c>
      <c r="F26" s="258" t="s">
        <v>265</v>
      </c>
      <c r="G26" s="258" t="s">
        <v>265</v>
      </c>
      <c r="H26" s="258" t="s">
        <v>266</v>
      </c>
      <c r="I26" s="258" t="s">
        <v>265</v>
      </c>
      <c r="J26" s="258" t="s">
        <v>267</v>
      </c>
      <c r="K26" s="258" t="s">
        <v>267</v>
      </c>
      <c r="L26" s="258" t="s">
        <v>265</v>
      </c>
      <c r="M26" s="258" t="s">
        <v>265</v>
      </c>
      <c r="N26" s="258" t="s">
        <v>267</v>
      </c>
      <c r="O26" s="258" t="s">
        <v>265</v>
      </c>
      <c r="P26" s="258" t="s">
        <v>265</v>
      </c>
      <c r="Q26" s="258" t="s">
        <v>265</v>
      </c>
      <c r="R26" s="258" t="s">
        <v>265</v>
      </c>
      <c r="S26" s="258" t="s">
        <v>266</v>
      </c>
      <c r="T26" s="258" t="s">
        <v>267</v>
      </c>
      <c r="U26" s="258" t="s">
        <v>267</v>
      </c>
      <c r="V26" s="258" t="s">
        <v>267</v>
      </c>
      <c r="W26" s="258" t="s">
        <v>267</v>
      </c>
      <c r="X26" s="258" t="s">
        <v>267</v>
      </c>
      <c r="Y26" s="258" t="s">
        <v>267</v>
      </c>
      <c r="Z26" s="258" t="s">
        <v>267</v>
      </c>
      <c r="AA26" s="258" t="s">
        <v>267</v>
      </c>
      <c r="AB26" s="258" t="s">
        <v>267</v>
      </c>
      <c r="AC26" s="258" t="s">
        <v>267</v>
      </c>
      <c r="AD26" s="258" t="s">
        <v>267</v>
      </c>
      <c r="AE26" s="258" t="s">
        <v>267</v>
      </c>
      <c r="AF26" s="258" t="s">
        <v>267</v>
      </c>
      <c r="AG26" s="258" t="s">
        <v>266</v>
      </c>
      <c r="AH26" s="258" t="s">
        <v>266</v>
      </c>
      <c r="AI26" s="258" t="s">
        <v>266</v>
      </c>
      <c r="AJ26" s="258" t="s">
        <v>266</v>
      </c>
      <c r="AK26" s="258" t="s">
        <v>266</v>
      </c>
    </row>
    <row r="27" spans="1:37" x14ac:dyDescent="0.2">
      <c r="A27" s="258">
        <v>211903</v>
      </c>
      <c r="B27" s="258" t="str">
        <f>VLOOKUP(A27,'[2]اعلام كامل'!$A$2:$E$7000,5,0)</f>
        <v>س4ح</v>
      </c>
      <c r="C27" s="258" t="s">
        <v>265</v>
      </c>
      <c r="D27" s="258" t="s">
        <v>267</v>
      </c>
      <c r="E27" s="258" t="s">
        <v>267</v>
      </c>
      <c r="F27" s="258" t="s">
        <v>267</v>
      </c>
      <c r="G27" s="258" t="s">
        <v>265</v>
      </c>
      <c r="H27" s="258" t="s">
        <v>265</v>
      </c>
      <c r="I27" s="258" t="s">
        <v>267</v>
      </c>
      <c r="J27" s="258" t="s">
        <v>267</v>
      </c>
      <c r="K27" s="258" t="s">
        <v>267</v>
      </c>
      <c r="L27" s="258" t="s">
        <v>267</v>
      </c>
      <c r="M27" s="258" t="s">
        <v>267</v>
      </c>
      <c r="N27" s="258" t="s">
        <v>267</v>
      </c>
      <c r="O27" s="258" t="s">
        <v>267</v>
      </c>
      <c r="P27" s="258" t="s">
        <v>267</v>
      </c>
      <c r="Q27" s="258" t="s">
        <v>266</v>
      </c>
      <c r="R27" s="258" t="s">
        <v>266</v>
      </c>
      <c r="S27" s="258" t="s">
        <v>265</v>
      </c>
      <c r="T27" s="258" t="s">
        <v>267</v>
      </c>
      <c r="U27" s="258" t="s">
        <v>267</v>
      </c>
      <c r="V27" s="258" t="s">
        <v>267</v>
      </c>
      <c r="W27" s="258" t="s">
        <v>267</v>
      </c>
      <c r="X27" s="258" t="s">
        <v>265</v>
      </c>
      <c r="Y27" s="258" t="s">
        <v>267</v>
      </c>
      <c r="Z27" s="258" t="s">
        <v>265</v>
      </c>
      <c r="AA27" s="258" t="s">
        <v>265</v>
      </c>
      <c r="AB27" s="258" t="s">
        <v>267</v>
      </c>
      <c r="AC27" s="258" t="s">
        <v>265</v>
      </c>
      <c r="AD27" s="258" t="s">
        <v>265</v>
      </c>
      <c r="AE27" s="258" t="s">
        <v>265</v>
      </c>
      <c r="AF27" s="258" t="s">
        <v>265</v>
      </c>
      <c r="AG27" s="258" t="s">
        <v>266</v>
      </c>
      <c r="AH27" s="258" t="s">
        <v>266</v>
      </c>
      <c r="AI27" s="258" t="s">
        <v>266</v>
      </c>
      <c r="AJ27" s="258" t="s">
        <v>266</v>
      </c>
      <c r="AK27" s="258" t="s">
        <v>266</v>
      </c>
    </row>
    <row r="28" spans="1:37" x14ac:dyDescent="0.2">
      <c r="A28" s="258">
        <v>211941</v>
      </c>
      <c r="B28" s="258" t="str">
        <f>VLOOKUP(A28,'[2]اعلام كامل'!$A$2:$E$7000,5,0)</f>
        <v>س4ح</v>
      </c>
      <c r="C28" s="258" t="s">
        <v>265</v>
      </c>
      <c r="D28" s="258" t="s">
        <v>265</v>
      </c>
      <c r="E28" s="258" t="s">
        <v>267</v>
      </c>
      <c r="F28" s="258" t="s">
        <v>265</v>
      </c>
      <c r="G28" s="258" t="s">
        <v>266</v>
      </c>
      <c r="H28" s="258" t="s">
        <v>265</v>
      </c>
      <c r="I28" s="258" t="s">
        <v>267</v>
      </c>
      <c r="J28" s="258" t="s">
        <v>267</v>
      </c>
      <c r="K28" s="258" t="s">
        <v>267</v>
      </c>
      <c r="L28" s="258" t="s">
        <v>267</v>
      </c>
      <c r="M28" s="258" t="s">
        <v>267</v>
      </c>
      <c r="N28" s="258" t="s">
        <v>267</v>
      </c>
      <c r="O28" s="258" t="s">
        <v>267</v>
      </c>
      <c r="P28" s="258" t="s">
        <v>267</v>
      </c>
      <c r="Q28" s="258" t="s">
        <v>267</v>
      </c>
      <c r="R28" s="258" t="s">
        <v>266</v>
      </c>
      <c r="S28" s="258" t="s">
        <v>267</v>
      </c>
      <c r="T28" s="258" t="s">
        <v>267</v>
      </c>
      <c r="U28" s="258" t="s">
        <v>267</v>
      </c>
      <c r="V28" s="258" t="s">
        <v>267</v>
      </c>
      <c r="W28" s="258" t="s">
        <v>267</v>
      </c>
      <c r="X28" s="258" t="s">
        <v>267</v>
      </c>
      <c r="Y28" s="258" t="s">
        <v>267</v>
      </c>
      <c r="Z28" s="258" t="s">
        <v>266</v>
      </c>
      <c r="AA28" s="258" t="s">
        <v>265</v>
      </c>
      <c r="AB28" s="258" t="s">
        <v>267</v>
      </c>
      <c r="AC28" s="258" t="s">
        <v>267</v>
      </c>
      <c r="AD28" s="258" t="s">
        <v>267</v>
      </c>
      <c r="AE28" s="258" t="s">
        <v>265</v>
      </c>
      <c r="AF28" s="258" t="s">
        <v>266</v>
      </c>
      <c r="AG28" s="258" t="s">
        <v>266</v>
      </c>
      <c r="AH28" s="258" t="s">
        <v>266</v>
      </c>
      <c r="AI28" s="258" t="s">
        <v>266</v>
      </c>
      <c r="AJ28" s="258" t="s">
        <v>266</v>
      </c>
      <c r="AK28" s="258" t="s">
        <v>266</v>
      </c>
    </row>
    <row r="29" spans="1:37" x14ac:dyDescent="0.2">
      <c r="A29" s="258">
        <v>211984</v>
      </c>
      <c r="B29" s="258" t="str">
        <f>VLOOKUP(A29,'[2]اعلام كامل'!$A$2:$E$7000,5,0)</f>
        <v>س4ح</v>
      </c>
      <c r="C29" s="258" t="s">
        <v>265</v>
      </c>
      <c r="D29" s="258" t="s">
        <v>265</v>
      </c>
      <c r="E29" s="258" t="s">
        <v>265</v>
      </c>
      <c r="F29" s="258" t="s">
        <v>265</v>
      </c>
      <c r="G29" s="258" t="s">
        <v>267</v>
      </c>
      <c r="H29" s="258" t="s">
        <v>267</v>
      </c>
      <c r="I29" s="258" t="s">
        <v>267</v>
      </c>
      <c r="J29" s="258" t="s">
        <v>265</v>
      </c>
      <c r="K29" s="258" t="s">
        <v>267</v>
      </c>
      <c r="L29" s="258" t="s">
        <v>267</v>
      </c>
      <c r="M29" s="258" t="s">
        <v>267</v>
      </c>
      <c r="N29" s="258" t="s">
        <v>267</v>
      </c>
      <c r="O29" s="258" t="s">
        <v>265</v>
      </c>
      <c r="P29" s="258" t="s">
        <v>265</v>
      </c>
      <c r="Q29" s="258" t="s">
        <v>265</v>
      </c>
      <c r="R29" s="258" t="s">
        <v>265</v>
      </c>
      <c r="S29" s="258" t="s">
        <v>266</v>
      </c>
      <c r="T29" s="258" t="s">
        <v>267</v>
      </c>
      <c r="U29" s="258" t="s">
        <v>267</v>
      </c>
      <c r="V29" s="258" t="s">
        <v>267</v>
      </c>
      <c r="W29" s="258" t="s">
        <v>267</v>
      </c>
      <c r="X29" s="258" t="s">
        <v>267</v>
      </c>
      <c r="Y29" s="258" t="s">
        <v>266</v>
      </c>
      <c r="Z29" s="258" t="s">
        <v>267</v>
      </c>
      <c r="AA29" s="258" t="s">
        <v>267</v>
      </c>
      <c r="AB29" s="258" t="s">
        <v>267</v>
      </c>
      <c r="AC29" s="258" t="s">
        <v>267</v>
      </c>
      <c r="AD29" s="258" t="s">
        <v>267</v>
      </c>
      <c r="AE29" s="258" t="s">
        <v>266</v>
      </c>
      <c r="AF29" s="258" t="s">
        <v>267</v>
      </c>
      <c r="AG29" s="258" t="s">
        <v>266</v>
      </c>
      <c r="AH29" s="258" t="s">
        <v>266</v>
      </c>
      <c r="AI29" s="258" t="s">
        <v>266</v>
      </c>
      <c r="AJ29" s="258" t="s">
        <v>266</v>
      </c>
      <c r="AK29" s="258" t="s">
        <v>266</v>
      </c>
    </row>
    <row r="30" spans="1:37" x14ac:dyDescent="0.2">
      <c r="A30" s="258">
        <v>212029</v>
      </c>
      <c r="B30" s="258" t="str">
        <f>VLOOKUP(A30,'[2]اعلام كامل'!$A$2:$E$7000,5,0)</f>
        <v>س4ح</v>
      </c>
      <c r="C30" s="258" t="s">
        <v>266</v>
      </c>
      <c r="D30" s="258" t="s">
        <v>267</v>
      </c>
      <c r="E30" s="258" t="s">
        <v>267</v>
      </c>
      <c r="F30" s="258" t="s">
        <v>265</v>
      </c>
      <c r="G30" s="258" t="s">
        <v>265</v>
      </c>
      <c r="H30" s="258" t="s">
        <v>267</v>
      </c>
      <c r="I30" s="258" t="s">
        <v>267</v>
      </c>
      <c r="J30" s="258" t="s">
        <v>267</v>
      </c>
      <c r="K30" s="258" t="s">
        <v>267</v>
      </c>
      <c r="L30" s="258" t="s">
        <v>265</v>
      </c>
      <c r="M30" s="258" t="s">
        <v>267</v>
      </c>
      <c r="N30" s="258" t="s">
        <v>267</v>
      </c>
      <c r="O30" s="258" t="s">
        <v>267</v>
      </c>
      <c r="P30" s="258" t="s">
        <v>265</v>
      </c>
      <c r="Q30" s="258" t="s">
        <v>267</v>
      </c>
      <c r="R30" s="258" t="s">
        <v>267</v>
      </c>
      <c r="S30" s="258" t="s">
        <v>267</v>
      </c>
      <c r="T30" s="258" t="s">
        <v>267</v>
      </c>
      <c r="U30" s="258" t="s">
        <v>267</v>
      </c>
      <c r="V30" s="258" t="s">
        <v>265</v>
      </c>
      <c r="W30" s="258" t="s">
        <v>267</v>
      </c>
      <c r="X30" s="258" t="s">
        <v>267</v>
      </c>
      <c r="Y30" s="258" t="s">
        <v>266</v>
      </c>
      <c r="Z30" s="258" t="s">
        <v>267</v>
      </c>
      <c r="AA30" s="258" t="s">
        <v>267</v>
      </c>
      <c r="AB30" s="258" t="s">
        <v>265</v>
      </c>
      <c r="AC30" s="258" t="s">
        <v>267</v>
      </c>
      <c r="AD30" s="258" t="s">
        <v>265</v>
      </c>
      <c r="AE30" s="258" t="s">
        <v>266</v>
      </c>
      <c r="AF30" s="258" t="s">
        <v>267</v>
      </c>
      <c r="AG30" s="258" t="s">
        <v>266</v>
      </c>
      <c r="AH30" s="258" t="s">
        <v>266</v>
      </c>
      <c r="AI30" s="258" t="s">
        <v>266</v>
      </c>
      <c r="AJ30" s="258" t="s">
        <v>266</v>
      </c>
      <c r="AK30" s="258" t="s">
        <v>266</v>
      </c>
    </row>
    <row r="31" spans="1:37" x14ac:dyDescent="0.2">
      <c r="A31" s="258">
        <v>212051</v>
      </c>
      <c r="B31" s="258" t="str">
        <f>VLOOKUP(A31,'[2]اعلام كامل'!$A$2:$E$7000,5,0)</f>
        <v>س4ح</v>
      </c>
      <c r="C31" s="258" t="s">
        <v>267</v>
      </c>
      <c r="D31" s="258" t="s">
        <v>267</v>
      </c>
      <c r="E31" s="258" t="s">
        <v>265</v>
      </c>
      <c r="F31" s="258" t="s">
        <v>267</v>
      </c>
      <c r="G31" s="258" t="s">
        <v>265</v>
      </c>
      <c r="H31" s="258" t="s">
        <v>265</v>
      </c>
      <c r="I31" s="258" t="s">
        <v>267</v>
      </c>
      <c r="J31" s="258" t="s">
        <v>265</v>
      </c>
      <c r="K31" s="258" t="s">
        <v>265</v>
      </c>
      <c r="L31" s="258" t="s">
        <v>267</v>
      </c>
      <c r="M31" s="258" t="s">
        <v>267</v>
      </c>
      <c r="N31" s="258" t="s">
        <v>265</v>
      </c>
      <c r="O31" s="258" t="s">
        <v>265</v>
      </c>
      <c r="P31" s="258" t="s">
        <v>265</v>
      </c>
      <c r="Q31" s="258" t="s">
        <v>267</v>
      </c>
      <c r="R31" s="258" t="s">
        <v>265</v>
      </c>
      <c r="S31" s="258" t="s">
        <v>267</v>
      </c>
      <c r="T31" s="258" t="s">
        <v>267</v>
      </c>
      <c r="U31" s="258" t="s">
        <v>267</v>
      </c>
      <c r="V31" s="258" t="s">
        <v>265</v>
      </c>
      <c r="W31" s="258" t="s">
        <v>265</v>
      </c>
      <c r="X31" s="258" t="s">
        <v>265</v>
      </c>
      <c r="Y31" s="258" t="s">
        <v>265</v>
      </c>
      <c r="Z31" s="258" t="s">
        <v>265</v>
      </c>
      <c r="AA31" s="258" t="s">
        <v>265</v>
      </c>
      <c r="AB31" s="258" t="s">
        <v>267</v>
      </c>
      <c r="AC31" s="258" t="s">
        <v>267</v>
      </c>
      <c r="AD31" s="258" t="s">
        <v>267</v>
      </c>
      <c r="AE31" s="258" t="s">
        <v>265</v>
      </c>
      <c r="AF31" s="258" t="s">
        <v>267</v>
      </c>
      <c r="AG31" s="258" t="s">
        <v>266</v>
      </c>
      <c r="AH31" s="258" t="s">
        <v>266</v>
      </c>
      <c r="AI31" s="258" t="s">
        <v>266</v>
      </c>
      <c r="AJ31" s="258" t="s">
        <v>266</v>
      </c>
      <c r="AK31" s="258" t="s">
        <v>266</v>
      </c>
    </row>
    <row r="32" spans="1:37" x14ac:dyDescent="0.2">
      <c r="A32" s="258">
        <v>212059</v>
      </c>
      <c r="B32" s="258" t="str">
        <f>VLOOKUP(A32,'[2]اعلام كامل'!$A$2:$E$7000,5,0)</f>
        <v>س4ح</v>
      </c>
      <c r="C32" s="258" t="s">
        <v>265</v>
      </c>
      <c r="D32" s="258" t="s">
        <v>267</v>
      </c>
      <c r="E32" s="258" t="s">
        <v>265</v>
      </c>
      <c r="F32" s="258" t="s">
        <v>265</v>
      </c>
      <c r="G32" s="258" t="s">
        <v>265</v>
      </c>
      <c r="H32" s="258" t="s">
        <v>265</v>
      </c>
      <c r="I32" s="258" t="s">
        <v>265</v>
      </c>
      <c r="J32" s="258" t="s">
        <v>265</v>
      </c>
      <c r="K32" s="258" t="s">
        <v>267</v>
      </c>
      <c r="L32" s="258" t="s">
        <v>267</v>
      </c>
      <c r="M32" s="258" t="s">
        <v>265</v>
      </c>
      <c r="N32" s="258" t="s">
        <v>267</v>
      </c>
      <c r="O32" s="258" t="s">
        <v>267</v>
      </c>
      <c r="P32" s="258" t="s">
        <v>265</v>
      </c>
      <c r="Q32" s="258" t="s">
        <v>267</v>
      </c>
      <c r="R32" s="258" t="s">
        <v>267</v>
      </c>
      <c r="S32" s="258" t="s">
        <v>267</v>
      </c>
      <c r="T32" s="258" t="s">
        <v>267</v>
      </c>
      <c r="U32" s="258" t="s">
        <v>267</v>
      </c>
      <c r="V32" s="258" t="s">
        <v>265</v>
      </c>
      <c r="W32" s="258" t="s">
        <v>267</v>
      </c>
      <c r="X32" s="258" t="s">
        <v>267</v>
      </c>
      <c r="Y32" s="258" t="s">
        <v>265</v>
      </c>
      <c r="Z32" s="258" t="s">
        <v>265</v>
      </c>
      <c r="AA32" s="258" t="s">
        <v>267</v>
      </c>
      <c r="AB32" s="258" t="s">
        <v>267</v>
      </c>
      <c r="AC32" s="258" t="s">
        <v>267</v>
      </c>
      <c r="AD32" s="258" t="s">
        <v>265</v>
      </c>
      <c r="AE32" s="258" t="s">
        <v>265</v>
      </c>
      <c r="AF32" s="258" t="s">
        <v>267</v>
      </c>
      <c r="AG32" s="258" t="s">
        <v>266</v>
      </c>
      <c r="AH32" s="258" t="s">
        <v>266</v>
      </c>
      <c r="AI32" s="258" t="s">
        <v>266</v>
      </c>
      <c r="AJ32" s="258" t="s">
        <v>266</v>
      </c>
      <c r="AK32" s="258" t="s">
        <v>266</v>
      </c>
    </row>
    <row r="33" spans="1:37" x14ac:dyDescent="0.2">
      <c r="A33" s="258">
        <v>212118</v>
      </c>
      <c r="B33" s="258" t="str">
        <f>VLOOKUP(A33,'[2]اعلام كامل'!$A$2:$E$7000,5,0)</f>
        <v>س4ح</v>
      </c>
      <c r="C33" s="258" t="s">
        <v>265</v>
      </c>
      <c r="D33" s="258" t="s">
        <v>267</v>
      </c>
      <c r="E33" s="258" t="s">
        <v>265</v>
      </c>
      <c r="F33" s="258" t="s">
        <v>265</v>
      </c>
      <c r="G33" s="258" t="s">
        <v>267</v>
      </c>
      <c r="H33" s="258" t="s">
        <v>265</v>
      </c>
      <c r="I33" s="258" t="s">
        <v>265</v>
      </c>
      <c r="J33" s="258" t="s">
        <v>265</v>
      </c>
      <c r="K33" s="258" t="s">
        <v>267</v>
      </c>
      <c r="L33" s="258" t="s">
        <v>267</v>
      </c>
      <c r="M33" s="258" t="s">
        <v>267</v>
      </c>
      <c r="N33" s="258" t="s">
        <v>267</v>
      </c>
      <c r="O33" s="258" t="s">
        <v>265</v>
      </c>
      <c r="P33" s="258" t="s">
        <v>265</v>
      </c>
      <c r="Q33" s="258" t="s">
        <v>265</v>
      </c>
      <c r="R33" s="258" t="s">
        <v>267</v>
      </c>
      <c r="S33" s="258" t="s">
        <v>265</v>
      </c>
      <c r="T33" s="258" t="s">
        <v>267</v>
      </c>
      <c r="U33" s="258" t="s">
        <v>267</v>
      </c>
      <c r="V33" s="258" t="s">
        <v>267</v>
      </c>
      <c r="W33" s="258" t="s">
        <v>266</v>
      </c>
      <c r="X33" s="258" t="s">
        <v>267</v>
      </c>
      <c r="Y33" s="258" t="s">
        <v>266</v>
      </c>
      <c r="Z33" s="258" t="s">
        <v>267</v>
      </c>
      <c r="AA33" s="258" t="s">
        <v>267</v>
      </c>
      <c r="AB33" s="258" t="s">
        <v>267</v>
      </c>
      <c r="AC33" s="258" t="s">
        <v>267</v>
      </c>
      <c r="AD33" s="258" t="s">
        <v>267</v>
      </c>
      <c r="AE33" s="258" t="s">
        <v>267</v>
      </c>
      <c r="AF33" s="258" t="s">
        <v>267</v>
      </c>
      <c r="AG33" s="258" t="s">
        <v>266</v>
      </c>
      <c r="AH33" s="258" t="s">
        <v>266</v>
      </c>
      <c r="AI33" s="258" t="s">
        <v>266</v>
      </c>
      <c r="AJ33" s="258" t="s">
        <v>266</v>
      </c>
      <c r="AK33" s="258" t="s">
        <v>266</v>
      </c>
    </row>
    <row r="34" spans="1:37" x14ac:dyDescent="0.2">
      <c r="A34" s="258">
        <v>212191</v>
      </c>
      <c r="B34" s="258" t="str">
        <f>VLOOKUP(A34,'[2]اعلام كامل'!$A$2:$E$7000,5,0)</f>
        <v>س4ح</v>
      </c>
      <c r="C34" s="258" t="s">
        <v>267</v>
      </c>
      <c r="D34" s="258" t="s">
        <v>267</v>
      </c>
      <c r="E34" s="258" t="s">
        <v>267</v>
      </c>
      <c r="F34" s="258" t="s">
        <v>265</v>
      </c>
      <c r="G34" s="258" t="s">
        <v>267</v>
      </c>
      <c r="H34" s="258" t="s">
        <v>265</v>
      </c>
      <c r="I34" s="258" t="s">
        <v>267</v>
      </c>
      <c r="J34" s="258" t="s">
        <v>267</v>
      </c>
      <c r="K34" s="258" t="s">
        <v>267</v>
      </c>
      <c r="L34" s="258" t="s">
        <v>265</v>
      </c>
      <c r="M34" s="258" t="s">
        <v>267</v>
      </c>
      <c r="N34" s="258" t="s">
        <v>267</v>
      </c>
      <c r="O34" s="258" t="s">
        <v>267</v>
      </c>
      <c r="P34" s="258" t="s">
        <v>267</v>
      </c>
      <c r="Q34" s="258" t="s">
        <v>267</v>
      </c>
      <c r="R34" s="258" t="s">
        <v>267</v>
      </c>
      <c r="S34" s="258" t="s">
        <v>267</v>
      </c>
      <c r="T34" s="258" t="s">
        <v>267</v>
      </c>
      <c r="U34" s="258" t="s">
        <v>267</v>
      </c>
      <c r="V34" s="258" t="s">
        <v>267</v>
      </c>
      <c r="W34" s="258" t="s">
        <v>267</v>
      </c>
      <c r="X34" s="258" t="s">
        <v>267</v>
      </c>
      <c r="Y34" s="258" t="s">
        <v>266</v>
      </c>
      <c r="Z34" s="258" t="s">
        <v>267</v>
      </c>
      <c r="AA34" s="258" t="s">
        <v>267</v>
      </c>
      <c r="AB34" s="258" t="s">
        <v>267</v>
      </c>
      <c r="AC34" s="258" t="s">
        <v>267</v>
      </c>
      <c r="AD34" s="258" t="s">
        <v>265</v>
      </c>
      <c r="AE34" s="258" t="s">
        <v>266</v>
      </c>
      <c r="AF34" s="258" t="s">
        <v>267</v>
      </c>
      <c r="AG34" s="258" t="s">
        <v>266</v>
      </c>
      <c r="AH34" s="258" t="s">
        <v>266</v>
      </c>
      <c r="AI34" s="258" t="s">
        <v>266</v>
      </c>
      <c r="AJ34" s="258" t="s">
        <v>266</v>
      </c>
      <c r="AK34" s="258" t="s">
        <v>266</v>
      </c>
    </row>
    <row r="35" spans="1:37" x14ac:dyDescent="0.2">
      <c r="A35" s="258">
        <v>212195</v>
      </c>
      <c r="B35" s="258" t="str">
        <f>VLOOKUP(A35,'[2]اعلام كامل'!$A$2:$E$7000,5,0)</f>
        <v>س4ح</v>
      </c>
      <c r="C35" s="258" t="s">
        <v>265</v>
      </c>
      <c r="D35" s="258" t="s">
        <v>267</v>
      </c>
      <c r="E35" s="258" t="s">
        <v>267</v>
      </c>
      <c r="F35" s="258" t="s">
        <v>265</v>
      </c>
      <c r="G35" s="258" t="s">
        <v>267</v>
      </c>
      <c r="H35" s="258" t="s">
        <v>267</v>
      </c>
      <c r="I35" s="258" t="s">
        <v>267</v>
      </c>
      <c r="J35" s="258" t="s">
        <v>267</v>
      </c>
      <c r="K35" s="258" t="s">
        <v>267</v>
      </c>
      <c r="L35" s="258" t="s">
        <v>265</v>
      </c>
      <c r="M35" s="258" t="s">
        <v>265</v>
      </c>
      <c r="N35" s="258" t="s">
        <v>265</v>
      </c>
      <c r="O35" s="258" t="s">
        <v>267</v>
      </c>
      <c r="P35" s="258" t="s">
        <v>265</v>
      </c>
      <c r="Q35" s="258" t="s">
        <v>267</v>
      </c>
      <c r="R35" s="258" t="s">
        <v>267</v>
      </c>
      <c r="S35" s="258" t="s">
        <v>265</v>
      </c>
      <c r="T35" s="258" t="s">
        <v>267</v>
      </c>
      <c r="U35" s="258" t="s">
        <v>267</v>
      </c>
      <c r="V35" s="258" t="s">
        <v>265</v>
      </c>
      <c r="W35" s="258" t="s">
        <v>265</v>
      </c>
      <c r="X35" s="258" t="s">
        <v>267</v>
      </c>
      <c r="Y35" s="258" t="s">
        <v>266</v>
      </c>
      <c r="Z35" s="258" t="s">
        <v>267</v>
      </c>
      <c r="AA35" s="258" t="s">
        <v>265</v>
      </c>
      <c r="AB35" s="258" t="s">
        <v>267</v>
      </c>
      <c r="AC35" s="258" t="s">
        <v>267</v>
      </c>
      <c r="AD35" s="258" t="s">
        <v>267</v>
      </c>
      <c r="AE35" s="258" t="s">
        <v>267</v>
      </c>
      <c r="AF35" s="258" t="s">
        <v>267</v>
      </c>
      <c r="AG35" s="258" t="s">
        <v>266</v>
      </c>
      <c r="AH35" s="258" t="s">
        <v>266</v>
      </c>
      <c r="AI35" s="258" t="s">
        <v>266</v>
      </c>
      <c r="AJ35" s="258" t="s">
        <v>266</v>
      </c>
      <c r="AK35" s="258" t="s">
        <v>266</v>
      </c>
    </row>
    <row r="36" spans="1:37" x14ac:dyDescent="0.2">
      <c r="A36" s="258">
        <v>212215</v>
      </c>
      <c r="B36" s="258" t="str">
        <f>VLOOKUP(A36,'[2]اعلام كامل'!$A$2:$E$7000,5,0)</f>
        <v>س4ح</v>
      </c>
      <c r="C36" s="258" t="s">
        <v>267</v>
      </c>
      <c r="D36" s="258" t="s">
        <v>265</v>
      </c>
      <c r="E36" s="258" t="s">
        <v>265</v>
      </c>
      <c r="F36" s="258" t="s">
        <v>267</v>
      </c>
      <c r="G36" s="258" t="s">
        <v>265</v>
      </c>
      <c r="H36" s="258" t="s">
        <v>265</v>
      </c>
      <c r="I36" s="258" t="s">
        <v>265</v>
      </c>
      <c r="J36" s="258" t="s">
        <v>265</v>
      </c>
      <c r="K36" s="258" t="s">
        <v>265</v>
      </c>
      <c r="L36" s="258" t="s">
        <v>267</v>
      </c>
      <c r="M36" s="258" t="s">
        <v>265</v>
      </c>
      <c r="N36" s="258" t="s">
        <v>267</v>
      </c>
      <c r="O36" s="258" t="s">
        <v>267</v>
      </c>
      <c r="P36" s="258" t="s">
        <v>267</v>
      </c>
      <c r="Q36" s="258" t="s">
        <v>267</v>
      </c>
      <c r="R36" s="258" t="s">
        <v>267</v>
      </c>
      <c r="S36" s="258" t="s">
        <v>267</v>
      </c>
      <c r="T36" s="258" t="s">
        <v>267</v>
      </c>
      <c r="U36" s="258" t="s">
        <v>267</v>
      </c>
      <c r="V36" s="258" t="s">
        <v>267</v>
      </c>
      <c r="W36" s="258" t="s">
        <v>265</v>
      </c>
      <c r="X36" s="258" t="s">
        <v>267</v>
      </c>
      <c r="Y36" s="258" t="s">
        <v>265</v>
      </c>
      <c r="Z36" s="258" t="s">
        <v>265</v>
      </c>
      <c r="AA36" s="258" t="s">
        <v>265</v>
      </c>
      <c r="AB36" s="258" t="s">
        <v>265</v>
      </c>
      <c r="AC36" s="258" t="s">
        <v>267</v>
      </c>
      <c r="AD36" s="258" t="s">
        <v>265</v>
      </c>
      <c r="AE36" s="258" t="s">
        <v>265</v>
      </c>
      <c r="AF36" s="258" t="s">
        <v>267</v>
      </c>
      <c r="AG36" s="258" t="s">
        <v>266</v>
      </c>
      <c r="AH36" s="258" t="s">
        <v>266</v>
      </c>
      <c r="AI36" s="258" t="s">
        <v>266</v>
      </c>
      <c r="AJ36" s="258" t="s">
        <v>266</v>
      </c>
      <c r="AK36" s="258" t="s">
        <v>266</v>
      </c>
    </row>
    <row r="37" spans="1:37" x14ac:dyDescent="0.2">
      <c r="A37" s="258">
        <v>212239</v>
      </c>
      <c r="B37" s="258" t="str">
        <f>VLOOKUP(A37,'[2]اعلام كامل'!$A$2:$E$7000,5,0)</f>
        <v>س4ح</v>
      </c>
      <c r="C37" s="258" t="s">
        <v>265</v>
      </c>
      <c r="D37" s="258" t="s">
        <v>267</v>
      </c>
      <c r="E37" s="258" t="s">
        <v>267</v>
      </c>
      <c r="F37" s="258" t="s">
        <v>265</v>
      </c>
      <c r="G37" s="258" t="s">
        <v>267</v>
      </c>
      <c r="H37" s="258" t="s">
        <v>265</v>
      </c>
      <c r="I37" s="258" t="s">
        <v>267</v>
      </c>
      <c r="J37" s="258" t="s">
        <v>265</v>
      </c>
      <c r="K37" s="258" t="s">
        <v>267</v>
      </c>
      <c r="L37" s="258" t="s">
        <v>265</v>
      </c>
      <c r="M37" s="258" t="s">
        <v>267</v>
      </c>
      <c r="N37" s="258" t="s">
        <v>267</v>
      </c>
      <c r="O37" s="258" t="s">
        <v>267</v>
      </c>
      <c r="P37" s="258" t="s">
        <v>265</v>
      </c>
      <c r="Q37" s="258" t="s">
        <v>265</v>
      </c>
      <c r="R37" s="258" t="s">
        <v>265</v>
      </c>
      <c r="S37" s="258" t="s">
        <v>265</v>
      </c>
      <c r="T37" s="258" t="s">
        <v>267</v>
      </c>
      <c r="U37" s="258" t="s">
        <v>267</v>
      </c>
      <c r="V37" s="258" t="s">
        <v>265</v>
      </c>
      <c r="W37" s="258" t="s">
        <v>265</v>
      </c>
      <c r="X37" s="258" t="s">
        <v>267</v>
      </c>
      <c r="Y37" s="258" t="s">
        <v>267</v>
      </c>
      <c r="Z37" s="258" t="s">
        <v>265</v>
      </c>
      <c r="AA37" s="258" t="s">
        <v>267</v>
      </c>
      <c r="AB37" s="258" t="s">
        <v>267</v>
      </c>
      <c r="AC37" s="258" t="s">
        <v>267</v>
      </c>
      <c r="AD37" s="258" t="s">
        <v>267</v>
      </c>
      <c r="AE37" s="258" t="s">
        <v>265</v>
      </c>
      <c r="AF37" s="258" t="s">
        <v>267</v>
      </c>
      <c r="AG37" s="258" t="s">
        <v>266</v>
      </c>
      <c r="AH37" s="258" t="s">
        <v>266</v>
      </c>
      <c r="AI37" s="258" t="s">
        <v>266</v>
      </c>
      <c r="AJ37" s="258" t="s">
        <v>266</v>
      </c>
      <c r="AK37" s="258" t="s">
        <v>266</v>
      </c>
    </row>
    <row r="38" spans="1:37" x14ac:dyDescent="0.2">
      <c r="A38" s="258">
        <v>212283</v>
      </c>
      <c r="B38" s="258" t="str">
        <f>VLOOKUP(A38,'[2]اعلام كامل'!$A$2:$E$7000,5,0)</f>
        <v>س4ح</v>
      </c>
      <c r="C38" s="258" t="s">
        <v>267</v>
      </c>
      <c r="D38" s="258" t="s">
        <v>267</v>
      </c>
      <c r="E38" s="258" t="s">
        <v>265</v>
      </c>
      <c r="F38" s="258" t="s">
        <v>265</v>
      </c>
      <c r="G38" s="258" t="s">
        <v>265</v>
      </c>
      <c r="H38" s="258" t="s">
        <v>265</v>
      </c>
      <c r="I38" s="258" t="s">
        <v>267</v>
      </c>
      <c r="J38" s="258" t="s">
        <v>265</v>
      </c>
      <c r="K38" s="258" t="s">
        <v>267</v>
      </c>
      <c r="L38" s="258" t="s">
        <v>265</v>
      </c>
      <c r="M38" s="258" t="s">
        <v>267</v>
      </c>
      <c r="N38" s="258" t="s">
        <v>267</v>
      </c>
      <c r="O38" s="258" t="s">
        <v>265</v>
      </c>
      <c r="P38" s="258" t="s">
        <v>265</v>
      </c>
      <c r="Q38" s="258" t="s">
        <v>265</v>
      </c>
      <c r="R38" s="258" t="s">
        <v>265</v>
      </c>
      <c r="S38" s="258" t="s">
        <v>267</v>
      </c>
      <c r="T38" s="258" t="s">
        <v>265</v>
      </c>
      <c r="U38" s="258" t="s">
        <v>267</v>
      </c>
      <c r="V38" s="258" t="s">
        <v>265</v>
      </c>
      <c r="W38" s="258" t="s">
        <v>267</v>
      </c>
      <c r="X38" s="258" t="s">
        <v>267</v>
      </c>
      <c r="Y38" s="258" t="s">
        <v>267</v>
      </c>
      <c r="Z38" s="258" t="s">
        <v>265</v>
      </c>
      <c r="AA38" s="258" t="s">
        <v>265</v>
      </c>
      <c r="AB38" s="258" t="s">
        <v>265</v>
      </c>
      <c r="AC38" s="258" t="s">
        <v>267</v>
      </c>
      <c r="AD38" s="258" t="s">
        <v>265</v>
      </c>
      <c r="AE38" s="258" t="s">
        <v>265</v>
      </c>
      <c r="AF38" s="258" t="s">
        <v>265</v>
      </c>
      <c r="AG38" s="258" t="s">
        <v>266</v>
      </c>
      <c r="AH38" s="258" t="s">
        <v>266</v>
      </c>
      <c r="AI38" s="258" t="s">
        <v>266</v>
      </c>
      <c r="AJ38" s="258" t="s">
        <v>266</v>
      </c>
      <c r="AK38" s="258" t="s">
        <v>266</v>
      </c>
    </row>
    <row r="39" spans="1:37" x14ac:dyDescent="0.2">
      <c r="A39" s="258">
        <v>212308</v>
      </c>
      <c r="B39" s="258" t="str">
        <f>VLOOKUP(A39,'[2]اعلام كامل'!$A$2:$E$7000,5,0)</f>
        <v>س4ح</v>
      </c>
      <c r="C39" s="258" t="s">
        <v>267</v>
      </c>
      <c r="D39" s="258" t="s">
        <v>267</v>
      </c>
      <c r="E39" s="258" t="s">
        <v>265</v>
      </c>
      <c r="F39" s="258" t="s">
        <v>265</v>
      </c>
      <c r="G39" s="258" t="s">
        <v>265</v>
      </c>
      <c r="H39" s="258" t="s">
        <v>265</v>
      </c>
      <c r="I39" s="258" t="s">
        <v>267</v>
      </c>
      <c r="J39" s="258" t="s">
        <v>265</v>
      </c>
      <c r="K39" s="258" t="s">
        <v>265</v>
      </c>
      <c r="L39" s="258" t="s">
        <v>265</v>
      </c>
      <c r="M39" s="258" t="s">
        <v>267</v>
      </c>
      <c r="N39" s="258" t="s">
        <v>267</v>
      </c>
      <c r="O39" s="258" t="s">
        <v>267</v>
      </c>
      <c r="P39" s="258" t="s">
        <v>265</v>
      </c>
      <c r="Q39" s="258" t="s">
        <v>267</v>
      </c>
      <c r="R39" s="258" t="s">
        <v>265</v>
      </c>
      <c r="S39" s="258" t="s">
        <v>265</v>
      </c>
      <c r="T39" s="258" t="s">
        <v>267</v>
      </c>
      <c r="U39" s="258" t="s">
        <v>267</v>
      </c>
      <c r="V39" s="258" t="s">
        <v>265</v>
      </c>
      <c r="W39" s="258" t="s">
        <v>265</v>
      </c>
      <c r="X39" s="258" t="s">
        <v>267</v>
      </c>
      <c r="Y39" s="258" t="s">
        <v>265</v>
      </c>
      <c r="Z39" s="258" t="s">
        <v>265</v>
      </c>
      <c r="AA39" s="258" t="s">
        <v>265</v>
      </c>
      <c r="AB39" s="258" t="s">
        <v>265</v>
      </c>
      <c r="AC39" s="258" t="s">
        <v>267</v>
      </c>
      <c r="AD39" s="258" t="s">
        <v>265</v>
      </c>
      <c r="AE39" s="258" t="s">
        <v>267</v>
      </c>
      <c r="AF39" s="258" t="s">
        <v>265</v>
      </c>
      <c r="AG39" s="258" t="s">
        <v>266</v>
      </c>
      <c r="AH39" s="258" t="s">
        <v>266</v>
      </c>
      <c r="AI39" s="258" t="s">
        <v>266</v>
      </c>
      <c r="AJ39" s="258" t="s">
        <v>266</v>
      </c>
      <c r="AK39" s="258" t="s">
        <v>266</v>
      </c>
    </row>
    <row r="40" spans="1:37" x14ac:dyDescent="0.2">
      <c r="A40" s="258">
        <v>212331</v>
      </c>
      <c r="B40" s="258" t="str">
        <f>VLOOKUP(A40,'[2]اعلام كامل'!$A$2:$E$7000,5,0)</f>
        <v>س4ح</v>
      </c>
      <c r="C40" s="258" t="s">
        <v>267</v>
      </c>
      <c r="D40" s="258" t="s">
        <v>267</v>
      </c>
      <c r="E40" s="258" t="s">
        <v>265</v>
      </c>
      <c r="F40" s="258" t="s">
        <v>265</v>
      </c>
      <c r="G40" s="258" t="s">
        <v>265</v>
      </c>
      <c r="H40" s="258" t="s">
        <v>266</v>
      </c>
      <c r="I40" s="258" t="s">
        <v>265</v>
      </c>
      <c r="J40" s="258" t="s">
        <v>265</v>
      </c>
      <c r="K40" s="258" t="s">
        <v>267</v>
      </c>
      <c r="L40" s="258" t="s">
        <v>265</v>
      </c>
      <c r="M40" s="258" t="s">
        <v>265</v>
      </c>
      <c r="N40" s="258" t="s">
        <v>267</v>
      </c>
      <c r="O40" s="258" t="s">
        <v>267</v>
      </c>
      <c r="P40" s="258" t="s">
        <v>267</v>
      </c>
      <c r="Q40" s="258" t="s">
        <v>267</v>
      </c>
      <c r="R40" s="258" t="s">
        <v>267</v>
      </c>
      <c r="S40" s="258" t="s">
        <v>267</v>
      </c>
      <c r="T40" s="258" t="s">
        <v>267</v>
      </c>
      <c r="U40" s="258" t="s">
        <v>267</v>
      </c>
      <c r="V40" s="258" t="s">
        <v>265</v>
      </c>
      <c r="W40" s="258" t="s">
        <v>267</v>
      </c>
      <c r="X40" s="258" t="s">
        <v>267</v>
      </c>
      <c r="Y40" s="258" t="s">
        <v>265</v>
      </c>
      <c r="Z40" s="258" t="s">
        <v>265</v>
      </c>
      <c r="AA40" s="258" t="s">
        <v>267</v>
      </c>
      <c r="AB40" s="258" t="s">
        <v>267</v>
      </c>
      <c r="AC40" s="258" t="s">
        <v>267</v>
      </c>
      <c r="AD40" s="258" t="s">
        <v>267</v>
      </c>
      <c r="AE40" s="258" t="s">
        <v>266</v>
      </c>
      <c r="AF40" s="258" t="s">
        <v>265</v>
      </c>
      <c r="AG40" s="258" t="s">
        <v>266</v>
      </c>
      <c r="AH40" s="258" t="s">
        <v>266</v>
      </c>
      <c r="AI40" s="258" t="s">
        <v>266</v>
      </c>
      <c r="AJ40" s="258" t="s">
        <v>266</v>
      </c>
      <c r="AK40" s="258" t="s">
        <v>266</v>
      </c>
    </row>
    <row r="41" spans="1:37" x14ac:dyDescent="0.2">
      <c r="A41" s="258">
        <v>212347</v>
      </c>
      <c r="B41" s="258" t="str">
        <f>VLOOKUP(A41,'[2]اعلام كامل'!$A$2:$E$7000,5,0)</f>
        <v>س4ح</v>
      </c>
      <c r="C41" s="258" t="s">
        <v>267</v>
      </c>
      <c r="D41" s="258" t="s">
        <v>267</v>
      </c>
      <c r="E41" s="258" t="s">
        <v>267</v>
      </c>
      <c r="F41" s="258" t="s">
        <v>265</v>
      </c>
      <c r="G41" s="258" t="s">
        <v>267</v>
      </c>
      <c r="H41" s="258" t="s">
        <v>267</v>
      </c>
      <c r="I41" s="258" t="s">
        <v>267</v>
      </c>
      <c r="J41" s="258" t="s">
        <v>265</v>
      </c>
      <c r="K41" s="258" t="s">
        <v>267</v>
      </c>
      <c r="L41" s="258" t="s">
        <v>265</v>
      </c>
      <c r="M41" s="258" t="s">
        <v>265</v>
      </c>
      <c r="N41" s="258" t="s">
        <v>267</v>
      </c>
      <c r="O41" s="258" t="s">
        <v>265</v>
      </c>
      <c r="P41" s="258" t="s">
        <v>267</v>
      </c>
      <c r="Q41" s="258" t="s">
        <v>265</v>
      </c>
      <c r="R41" s="258" t="s">
        <v>267</v>
      </c>
      <c r="S41" s="258" t="s">
        <v>265</v>
      </c>
      <c r="T41" s="258" t="s">
        <v>267</v>
      </c>
      <c r="U41" s="258" t="s">
        <v>267</v>
      </c>
      <c r="V41" s="258" t="s">
        <v>267</v>
      </c>
      <c r="W41" s="258" t="s">
        <v>267</v>
      </c>
      <c r="X41" s="258" t="s">
        <v>267</v>
      </c>
      <c r="Y41" s="258" t="s">
        <v>267</v>
      </c>
      <c r="Z41" s="258" t="s">
        <v>267</v>
      </c>
      <c r="AA41" s="258" t="s">
        <v>265</v>
      </c>
      <c r="AB41" s="258" t="s">
        <v>265</v>
      </c>
      <c r="AC41" s="258" t="s">
        <v>265</v>
      </c>
      <c r="AD41" s="258" t="s">
        <v>265</v>
      </c>
      <c r="AE41" s="258" t="s">
        <v>265</v>
      </c>
      <c r="AF41" s="258" t="s">
        <v>265</v>
      </c>
      <c r="AG41" s="258" t="s">
        <v>266</v>
      </c>
      <c r="AH41" s="258" t="s">
        <v>266</v>
      </c>
      <c r="AI41" s="258" t="s">
        <v>266</v>
      </c>
      <c r="AJ41" s="258" t="s">
        <v>266</v>
      </c>
      <c r="AK41" s="258" t="s">
        <v>266</v>
      </c>
    </row>
    <row r="42" spans="1:37" x14ac:dyDescent="0.2">
      <c r="A42" s="258">
        <v>212353</v>
      </c>
      <c r="B42" s="258" t="str">
        <f>VLOOKUP(A42,'[2]اعلام كامل'!$A$2:$E$7000,5,0)</f>
        <v>س4ح</v>
      </c>
      <c r="C42" s="258" t="s">
        <v>267</v>
      </c>
      <c r="D42" s="258" t="s">
        <v>267</v>
      </c>
      <c r="E42" s="258" t="s">
        <v>265</v>
      </c>
      <c r="F42" s="258" t="s">
        <v>265</v>
      </c>
      <c r="G42" s="258" t="s">
        <v>265</v>
      </c>
      <c r="H42" s="258" t="s">
        <v>267</v>
      </c>
      <c r="I42" s="258" t="s">
        <v>267</v>
      </c>
      <c r="J42" s="258" t="s">
        <v>267</v>
      </c>
      <c r="K42" s="258" t="s">
        <v>267</v>
      </c>
      <c r="L42" s="258" t="s">
        <v>267</v>
      </c>
      <c r="M42" s="258" t="s">
        <v>265</v>
      </c>
      <c r="N42" s="258" t="s">
        <v>267</v>
      </c>
      <c r="O42" s="258" t="s">
        <v>265</v>
      </c>
      <c r="P42" s="258" t="s">
        <v>267</v>
      </c>
      <c r="Q42" s="258" t="s">
        <v>265</v>
      </c>
      <c r="R42" s="258" t="s">
        <v>267</v>
      </c>
      <c r="S42" s="258" t="s">
        <v>265</v>
      </c>
      <c r="T42" s="258" t="s">
        <v>267</v>
      </c>
      <c r="U42" s="258" t="s">
        <v>265</v>
      </c>
      <c r="V42" s="258" t="s">
        <v>267</v>
      </c>
      <c r="W42" s="258" t="s">
        <v>267</v>
      </c>
      <c r="X42" s="258" t="s">
        <v>267</v>
      </c>
      <c r="Y42" s="258" t="s">
        <v>265</v>
      </c>
      <c r="Z42" s="258" t="s">
        <v>267</v>
      </c>
      <c r="AA42" s="258" t="s">
        <v>265</v>
      </c>
      <c r="AB42" s="258" t="s">
        <v>267</v>
      </c>
      <c r="AC42" s="258" t="s">
        <v>267</v>
      </c>
      <c r="AD42" s="258" t="s">
        <v>267</v>
      </c>
      <c r="AE42" s="258" t="s">
        <v>265</v>
      </c>
      <c r="AF42" s="258" t="s">
        <v>267</v>
      </c>
      <c r="AG42" s="258" t="s">
        <v>266</v>
      </c>
      <c r="AH42" s="258" t="s">
        <v>266</v>
      </c>
      <c r="AI42" s="258" t="s">
        <v>266</v>
      </c>
      <c r="AJ42" s="258" t="s">
        <v>266</v>
      </c>
      <c r="AK42" s="258" t="s">
        <v>266</v>
      </c>
    </row>
    <row r="43" spans="1:37" x14ac:dyDescent="0.2">
      <c r="A43" s="258">
        <v>212401</v>
      </c>
      <c r="B43" s="258" t="str">
        <f>VLOOKUP(A43,'[2]اعلام كامل'!$A$2:$E$7000,5,0)</f>
        <v>س4ح</v>
      </c>
      <c r="C43" s="258" t="s">
        <v>267</v>
      </c>
      <c r="D43" s="258" t="s">
        <v>267</v>
      </c>
      <c r="E43" s="258" t="s">
        <v>267</v>
      </c>
      <c r="F43" s="258" t="s">
        <v>265</v>
      </c>
      <c r="G43" s="258" t="s">
        <v>267</v>
      </c>
      <c r="H43" s="258" t="s">
        <v>267</v>
      </c>
      <c r="I43" s="258" t="s">
        <v>267</v>
      </c>
      <c r="J43" s="258" t="s">
        <v>265</v>
      </c>
      <c r="K43" s="258" t="s">
        <v>267</v>
      </c>
      <c r="L43" s="258" t="s">
        <v>265</v>
      </c>
      <c r="M43" s="258" t="s">
        <v>267</v>
      </c>
      <c r="N43" s="258" t="s">
        <v>267</v>
      </c>
      <c r="O43" s="258" t="s">
        <v>265</v>
      </c>
      <c r="P43" s="258" t="s">
        <v>265</v>
      </c>
      <c r="Q43" s="258" t="s">
        <v>267</v>
      </c>
      <c r="R43" s="258" t="s">
        <v>265</v>
      </c>
      <c r="S43" s="258" t="s">
        <v>265</v>
      </c>
      <c r="T43" s="258" t="s">
        <v>267</v>
      </c>
      <c r="U43" s="258" t="s">
        <v>267</v>
      </c>
      <c r="V43" s="258" t="s">
        <v>265</v>
      </c>
      <c r="W43" s="258" t="s">
        <v>267</v>
      </c>
      <c r="X43" s="258" t="s">
        <v>267</v>
      </c>
      <c r="Y43" s="258" t="s">
        <v>265</v>
      </c>
      <c r="Z43" s="258" t="s">
        <v>267</v>
      </c>
      <c r="AA43" s="258" t="s">
        <v>265</v>
      </c>
      <c r="AB43" s="258" t="s">
        <v>267</v>
      </c>
      <c r="AC43" s="258" t="s">
        <v>267</v>
      </c>
      <c r="AD43" s="258" t="s">
        <v>265</v>
      </c>
      <c r="AE43" s="258" t="s">
        <v>267</v>
      </c>
      <c r="AF43" s="258" t="s">
        <v>267</v>
      </c>
      <c r="AG43" s="258" t="s">
        <v>266</v>
      </c>
      <c r="AH43" s="258" t="s">
        <v>266</v>
      </c>
      <c r="AI43" s="258" t="s">
        <v>266</v>
      </c>
      <c r="AJ43" s="258" t="s">
        <v>266</v>
      </c>
      <c r="AK43" s="258" t="s">
        <v>266</v>
      </c>
    </row>
    <row r="44" spans="1:37" x14ac:dyDescent="0.2">
      <c r="A44" s="258">
        <v>212433</v>
      </c>
      <c r="B44" s="258" t="str">
        <f>VLOOKUP(A44,'[2]اعلام كامل'!$A$2:$E$7000,5,0)</f>
        <v>س4ح</v>
      </c>
      <c r="C44" s="258" t="s">
        <v>265</v>
      </c>
      <c r="D44" s="258" t="s">
        <v>267</v>
      </c>
      <c r="E44" s="258" t="s">
        <v>267</v>
      </c>
      <c r="F44" s="258" t="s">
        <v>265</v>
      </c>
      <c r="G44" s="258" t="s">
        <v>265</v>
      </c>
      <c r="H44" s="258" t="s">
        <v>267</v>
      </c>
      <c r="I44" s="258" t="s">
        <v>265</v>
      </c>
      <c r="J44" s="258" t="s">
        <v>265</v>
      </c>
      <c r="K44" s="258" t="s">
        <v>265</v>
      </c>
      <c r="L44" s="258" t="s">
        <v>267</v>
      </c>
      <c r="M44" s="258" t="s">
        <v>267</v>
      </c>
      <c r="N44" s="258" t="s">
        <v>267</v>
      </c>
      <c r="O44" s="258" t="s">
        <v>267</v>
      </c>
      <c r="P44" s="258" t="s">
        <v>267</v>
      </c>
      <c r="Q44" s="258" t="s">
        <v>267</v>
      </c>
      <c r="R44" s="258" t="s">
        <v>267</v>
      </c>
      <c r="S44" s="258" t="s">
        <v>265</v>
      </c>
      <c r="T44" s="258" t="s">
        <v>267</v>
      </c>
      <c r="U44" s="258" t="s">
        <v>267</v>
      </c>
      <c r="V44" s="258" t="s">
        <v>267</v>
      </c>
      <c r="W44" s="258" t="s">
        <v>267</v>
      </c>
      <c r="X44" s="258" t="s">
        <v>267</v>
      </c>
      <c r="Y44" s="258" t="s">
        <v>267</v>
      </c>
      <c r="Z44" s="258" t="s">
        <v>265</v>
      </c>
      <c r="AA44" s="258" t="s">
        <v>265</v>
      </c>
      <c r="AB44" s="258" t="s">
        <v>267</v>
      </c>
      <c r="AC44" s="258" t="s">
        <v>267</v>
      </c>
      <c r="AD44" s="258" t="s">
        <v>265</v>
      </c>
      <c r="AE44" s="258" t="s">
        <v>267</v>
      </c>
      <c r="AF44" s="258" t="s">
        <v>267</v>
      </c>
      <c r="AG44" s="258" t="s">
        <v>266</v>
      </c>
      <c r="AH44" s="258" t="s">
        <v>266</v>
      </c>
      <c r="AI44" s="258" t="s">
        <v>266</v>
      </c>
      <c r="AJ44" s="258" t="s">
        <v>266</v>
      </c>
      <c r="AK44" s="258" t="s">
        <v>266</v>
      </c>
    </row>
    <row r="45" spans="1:37" x14ac:dyDescent="0.2">
      <c r="A45" s="258">
        <v>212501</v>
      </c>
      <c r="B45" s="258" t="str">
        <f>VLOOKUP(A45,'[2]اعلام كامل'!$A$2:$E$7000,5,0)</f>
        <v>س4ح</v>
      </c>
      <c r="C45" s="258" t="s">
        <v>265</v>
      </c>
      <c r="D45" s="258" t="s">
        <v>267</v>
      </c>
      <c r="E45" s="258" t="s">
        <v>267</v>
      </c>
      <c r="F45" s="258" t="s">
        <v>265</v>
      </c>
      <c r="G45" s="258" t="s">
        <v>265</v>
      </c>
      <c r="H45" s="258" t="s">
        <v>267</v>
      </c>
      <c r="I45" s="258" t="s">
        <v>267</v>
      </c>
      <c r="J45" s="258" t="s">
        <v>265</v>
      </c>
      <c r="K45" s="258" t="s">
        <v>267</v>
      </c>
      <c r="L45" s="258" t="s">
        <v>265</v>
      </c>
      <c r="M45" s="258" t="s">
        <v>267</v>
      </c>
      <c r="N45" s="258" t="s">
        <v>267</v>
      </c>
      <c r="O45" s="258" t="s">
        <v>267</v>
      </c>
      <c r="P45" s="258" t="s">
        <v>265</v>
      </c>
      <c r="Q45" s="258" t="s">
        <v>265</v>
      </c>
      <c r="R45" s="258" t="s">
        <v>267</v>
      </c>
      <c r="S45" s="258" t="s">
        <v>265</v>
      </c>
      <c r="T45" s="258" t="s">
        <v>267</v>
      </c>
      <c r="U45" s="258" t="s">
        <v>267</v>
      </c>
      <c r="V45" s="258" t="s">
        <v>265</v>
      </c>
      <c r="W45" s="258" t="s">
        <v>267</v>
      </c>
      <c r="X45" s="258" t="s">
        <v>267</v>
      </c>
      <c r="Y45" s="258" t="s">
        <v>266</v>
      </c>
      <c r="Z45" s="258" t="s">
        <v>267</v>
      </c>
      <c r="AA45" s="258" t="s">
        <v>265</v>
      </c>
      <c r="AB45" s="258" t="s">
        <v>265</v>
      </c>
      <c r="AC45" s="258" t="s">
        <v>267</v>
      </c>
      <c r="AD45" s="258" t="s">
        <v>265</v>
      </c>
      <c r="AE45" s="258" t="s">
        <v>267</v>
      </c>
      <c r="AF45" s="258" t="s">
        <v>265</v>
      </c>
      <c r="AG45" s="258" t="s">
        <v>266</v>
      </c>
      <c r="AH45" s="258" t="s">
        <v>266</v>
      </c>
      <c r="AI45" s="258" t="s">
        <v>266</v>
      </c>
      <c r="AJ45" s="258" t="s">
        <v>266</v>
      </c>
      <c r="AK45" s="258" t="s">
        <v>266</v>
      </c>
    </row>
    <row r="46" spans="1:37" x14ac:dyDescent="0.2">
      <c r="A46" s="258">
        <v>212545</v>
      </c>
      <c r="B46" s="258" t="str">
        <f>VLOOKUP(A46,'[2]اعلام كامل'!$A$2:$E$7000,5,0)</f>
        <v>س4ح</v>
      </c>
      <c r="C46" s="258" t="s">
        <v>265</v>
      </c>
      <c r="D46" s="258" t="s">
        <v>267</v>
      </c>
      <c r="E46" s="258" t="s">
        <v>265</v>
      </c>
      <c r="F46" s="258" t="s">
        <v>265</v>
      </c>
      <c r="G46" s="258" t="s">
        <v>267</v>
      </c>
      <c r="H46" s="258" t="s">
        <v>265</v>
      </c>
      <c r="I46" s="258" t="s">
        <v>267</v>
      </c>
      <c r="J46" s="258" t="s">
        <v>267</v>
      </c>
      <c r="K46" s="258" t="s">
        <v>267</v>
      </c>
      <c r="L46" s="258" t="s">
        <v>267</v>
      </c>
      <c r="M46" s="258" t="s">
        <v>265</v>
      </c>
      <c r="N46" s="258" t="s">
        <v>267</v>
      </c>
      <c r="O46" s="258" t="s">
        <v>267</v>
      </c>
      <c r="P46" s="258" t="s">
        <v>265</v>
      </c>
      <c r="Q46" s="258" t="s">
        <v>265</v>
      </c>
      <c r="R46" s="258" t="s">
        <v>266</v>
      </c>
      <c r="S46" s="258" t="s">
        <v>267</v>
      </c>
      <c r="T46" s="258" t="s">
        <v>267</v>
      </c>
      <c r="U46" s="258" t="s">
        <v>267</v>
      </c>
      <c r="V46" s="258" t="s">
        <v>267</v>
      </c>
      <c r="W46" s="258" t="s">
        <v>267</v>
      </c>
      <c r="X46" s="258" t="s">
        <v>267</v>
      </c>
      <c r="Y46" s="258" t="s">
        <v>265</v>
      </c>
      <c r="Z46" s="258" t="s">
        <v>267</v>
      </c>
      <c r="AA46" s="258" t="s">
        <v>265</v>
      </c>
      <c r="AB46" s="258" t="s">
        <v>267</v>
      </c>
      <c r="AC46" s="258" t="s">
        <v>267</v>
      </c>
      <c r="AD46" s="258" t="s">
        <v>265</v>
      </c>
      <c r="AE46" s="258" t="s">
        <v>265</v>
      </c>
      <c r="AF46" s="258" t="s">
        <v>267</v>
      </c>
      <c r="AG46" s="258" t="s">
        <v>266</v>
      </c>
      <c r="AH46" s="258" t="s">
        <v>266</v>
      </c>
      <c r="AI46" s="258" t="s">
        <v>266</v>
      </c>
      <c r="AJ46" s="258" t="s">
        <v>266</v>
      </c>
      <c r="AK46" s="258" t="s">
        <v>266</v>
      </c>
    </row>
    <row r="47" spans="1:37" x14ac:dyDescent="0.2">
      <c r="A47" s="258">
        <v>212576</v>
      </c>
      <c r="B47" s="258" t="str">
        <f>VLOOKUP(A47,'[2]اعلام كامل'!$A$2:$E$7000,5,0)</f>
        <v>س4ح</v>
      </c>
      <c r="C47" s="258" t="s">
        <v>267</v>
      </c>
      <c r="D47" s="258" t="s">
        <v>267</v>
      </c>
      <c r="E47" s="258" t="s">
        <v>267</v>
      </c>
      <c r="F47" s="258" t="s">
        <v>265</v>
      </c>
      <c r="G47" s="258" t="s">
        <v>265</v>
      </c>
      <c r="H47" s="258" t="s">
        <v>267</v>
      </c>
      <c r="I47" s="258" t="s">
        <v>267</v>
      </c>
      <c r="J47" s="258" t="s">
        <v>265</v>
      </c>
      <c r="K47" s="258" t="s">
        <v>267</v>
      </c>
      <c r="L47" s="258" t="s">
        <v>265</v>
      </c>
      <c r="M47" s="258" t="s">
        <v>267</v>
      </c>
      <c r="N47" s="258" t="s">
        <v>267</v>
      </c>
      <c r="O47" s="258" t="s">
        <v>267</v>
      </c>
      <c r="P47" s="258" t="s">
        <v>267</v>
      </c>
      <c r="Q47" s="258" t="s">
        <v>265</v>
      </c>
      <c r="R47" s="258" t="s">
        <v>267</v>
      </c>
      <c r="S47" s="258" t="s">
        <v>265</v>
      </c>
      <c r="T47" s="258" t="s">
        <v>267</v>
      </c>
      <c r="U47" s="258" t="s">
        <v>267</v>
      </c>
      <c r="V47" s="258" t="s">
        <v>267</v>
      </c>
      <c r="W47" s="258" t="s">
        <v>267</v>
      </c>
      <c r="X47" s="258" t="s">
        <v>267</v>
      </c>
      <c r="Y47" s="258" t="s">
        <v>267</v>
      </c>
      <c r="Z47" s="258" t="s">
        <v>265</v>
      </c>
      <c r="AA47" s="258" t="s">
        <v>265</v>
      </c>
      <c r="AB47" s="258" t="s">
        <v>267</v>
      </c>
      <c r="AC47" s="258" t="s">
        <v>267</v>
      </c>
      <c r="AD47" s="258" t="s">
        <v>265</v>
      </c>
      <c r="AE47" s="258" t="s">
        <v>267</v>
      </c>
      <c r="AF47" s="258" t="s">
        <v>267</v>
      </c>
      <c r="AG47" s="258" t="s">
        <v>266</v>
      </c>
      <c r="AH47" s="258" t="s">
        <v>266</v>
      </c>
      <c r="AI47" s="258" t="s">
        <v>266</v>
      </c>
      <c r="AJ47" s="258" t="s">
        <v>266</v>
      </c>
      <c r="AK47" s="258" t="s">
        <v>266</v>
      </c>
    </row>
    <row r="48" spans="1:37" x14ac:dyDescent="0.2">
      <c r="A48" s="258">
        <v>212676</v>
      </c>
      <c r="B48" s="258" t="str">
        <f>VLOOKUP(A48,'[2]اعلام كامل'!$A$2:$E$7000,5,0)</f>
        <v>س4ح</v>
      </c>
      <c r="C48" s="258" t="s">
        <v>265</v>
      </c>
      <c r="D48" s="258" t="s">
        <v>267</v>
      </c>
      <c r="E48" s="258" t="s">
        <v>265</v>
      </c>
      <c r="F48" s="258" t="s">
        <v>265</v>
      </c>
      <c r="G48" s="258" t="s">
        <v>265</v>
      </c>
      <c r="H48" s="258" t="s">
        <v>267</v>
      </c>
      <c r="I48" s="258" t="s">
        <v>265</v>
      </c>
      <c r="J48" s="258" t="s">
        <v>265</v>
      </c>
      <c r="K48" s="258" t="s">
        <v>265</v>
      </c>
      <c r="L48" s="258" t="s">
        <v>265</v>
      </c>
      <c r="M48" s="258" t="s">
        <v>267</v>
      </c>
      <c r="N48" s="258" t="s">
        <v>267</v>
      </c>
      <c r="O48" s="258" t="s">
        <v>267</v>
      </c>
      <c r="P48" s="258" t="s">
        <v>267</v>
      </c>
      <c r="Q48" s="258" t="s">
        <v>267</v>
      </c>
      <c r="R48" s="258" t="s">
        <v>265</v>
      </c>
      <c r="S48" s="258" t="s">
        <v>265</v>
      </c>
      <c r="T48" s="258" t="s">
        <v>267</v>
      </c>
      <c r="U48" s="258" t="s">
        <v>267</v>
      </c>
      <c r="V48" s="258" t="s">
        <v>267</v>
      </c>
      <c r="W48" s="258" t="s">
        <v>267</v>
      </c>
      <c r="X48" s="258" t="s">
        <v>267</v>
      </c>
      <c r="Y48" s="258" t="s">
        <v>267</v>
      </c>
      <c r="Z48" s="258" t="s">
        <v>267</v>
      </c>
      <c r="AA48" s="258" t="s">
        <v>267</v>
      </c>
      <c r="AB48" s="258" t="s">
        <v>267</v>
      </c>
      <c r="AC48" s="258" t="s">
        <v>267</v>
      </c>
      <c r="AD48" s="258" t="s">
        <v>267</v>
      </c>
      <c r="AE48" s="258" t="s">
        <v>267</v>
      </c>
      <c r="AF48" s="258" t="s">
        <v>267</v>
      </c>
      <c r="AG48" s="258" t="s">
        <v>266</v>
      </c>
      <c r="AH48" s="258" t="s">
        <v>266</v>
      </c>
      <c r="AI48" s="258" t="s">
        <v>266</v>
      </c>
      <c r="AJ48" s="258" t="s">
        <v>266</v>
      </c>
      <c r="AK48" s="258" t="s">
        <v>266</v>
      </c>
    </row>
    <row r="49" spans="1:37" x14ac:dyDescent="0.2">
      <c r="A49" s="258">
        <v>212723</v>
      </c>
      <c r="B49" s="258" t="str">
        <f>VLOOKUP(A49,'[2]اعلام كامل'!$A$2:$E$7000,5,0)</f>
        <v>س4ح</v>
      </c>
      <c r="C49" s="258" t="s">
        <v>267</v>
      </c>
      <c r="D49" s="258" t="s">
        <v>267</v>
      </c>
      <c r="E49" s="258" t="s">
        <v>267</v>
      </c>
      <c r="F49" s="258" t="s">
        <v>265</v>
      </c>
      <c r="G49" s="258" t="s">
        <v>265</v>
      </c>
      <c r="H49" s="258" t="s">
        <v>265</v>
      </c>
      <c r="I49" s="258" t="s">
        <v>267</v>
      </c>
      <c r="J49" s="258" t="s">
        <v>265</v>
      </c>
      <c r="K49" s="258" t="s">
        <v>265</v>
      </c>
      <c r="L49" s="258" t="s">
        <v>267</v>
      </c>
      <c r="M49" s="258" t="s">
        <v>267</v>
      </c>
      <c r="N49" s="258" t="s">
        <v>267</v>
      </c>
      <c r="O49" s="258" t="s">
        <v>267</v>
      </c>
      <c r="P49" s="258" t="s">
        <v>267</v>
      </c>
      <c r="Q49" s="258" t="s">
        <v>267</v>
      </c>
      <c r="R49" s="258" t="s">
        <v>265</v>
      </c>
      <c r="S49" s="258" t="s">
        <v>267</v>
      </c>
      <c r="T49" s="258" t="s">
        <v>267</v>
      </c>
      <c r="U49" s="258" t="s">
        <v>267</v>
      </c>
      <c r="V49" s="258" t="s">
        <v>267</v>
      </c>
      <c r="W49" s="258" t="s">
        <v>267</v>
      </c>
      <c r="X49" s="258" t="s">
        <v>267</v>
      </c>
      <c r="Y49" s="258" t="s">
        <v>267</v>
      </c>
      <c r="Z49" s="258" t="s">
        <v>265</v>
      </c>
      <c r="AA49" s="258" t="s">
        <v>265</v>
      </c>
      <c r="AB49" s="258" t="s">
        <v>267</v>
      </c>
      <c r="AC49" s="258" t="s">
        <v>267</v>
      </c>
      <c r="AD49" s="258" t="s">
        <v>265</v>
      </c>
      <c r="AE49" s="258" t="s">
        <v>267</v>
      </c>
      <c r="AF49" s="258" t="s">
        <v>267</v>
      </c>
      <c r="AG49" s="258" t="s">
        <v>266</v>
      </c>
      <c r="AH49" s="258" t="s">
        <v>266</v>
      </c>
      <c r="AI49" s="258" t="s">
        <v>266</v>
      </c>
      <c r="AJ49" s="258" t="s">
        <v>266</v>
      </c>
      <c r="AK49" s="258" t="s">
        <v>266</v>
      </c>
    </row>
    <row r="50" spans="1:37" x14ac:dyDescent="0.2">
      <c r="A50" s="258">
        <v>212734</v>
      </c>
      <c r="B50" s="258" t="str">
        <f>VLOOKUP(A50,'[2]اعلام كامل'!$A$2:$E$7000,5,0)</f>
        <v>س4ح</v>
      </c>
      <c r="C50" s="258" t="s">
        <v>265</v>
      </c>
      <c r="D50" s="258" t="s">
        <v>267</v>
      </c>
      <c r="E50" s="258" t="s">
        <v>265</v>
      </c>
      <c r="F50" s="258" t="s">
        <v>265</v>
      </c>
      <c r="G50" s="258" t="s">
        <v>265</v>
      </c>
      <c r="H50" s="258" t="s">
        <v>265</v>
      </c>
      <c r="I50" s="258" t="s">
        <v>267</v>
      </c>
      <c r="J50" s="258" t="s">
        <v>265</v>
      </c>
      <c r="K50" s="258" t="s">
        <v>265</v>
      </c>
      <c r="L50" s="258" t="s">
        <v>265</v>
      </c>
      <c r="M50" s="258" t="s">
        <v>265</v>
      </c>
      <c r="N50" s="258" t="s">
        <v>267</v>
      </c>
      <c r="O50" s="258" t="s">
        <v>265</v>
      </c>
      <c r="P50" s="258" t="s">
        <v>265</v>
      </c>
      <c r="Q50" s="258" t="s">
        <v>266</v>
      </c>
      <c r="R50" s="258" t="s">
        <v>265</v>
      </c>
      <c r="S50" s="258" t="s">
        <v>265</v>
      </c>
      <c r="T50" s="258" t="s">
        <v>267</v>
      </c>
      <c r="U50" s="258" t="s">
        <v>267</v>
      </c>
      <c r="V50" s="258" t="s">
        <v>265</v>
      </c>
      <c r="W50" s="258" t="s">
        <v>267</v>
      </c>
      <c r="X50" s="258" t="s">
        <v>265</v>
      </c>
      <c r="Y50" s="258" t="s">
        <v>267</v>
      </c>
      <c r="Z50" s="258" t="s">
        <v>267</v>
      </c>
      <c r="AA50" s="258" t="s">
        <v>265</v>
      </c>
      <c r="AB50" s="258" t="s">
        <v>267</v>
      </c>
      <c r="AC50" s="258" t="s">
        <v>267</v>
      </c>
      <c r="AD50" s="258" t="s">
        <v>267</v>
      </c>
      <c r="AE50" s="258" t="s">
        <v>265</v>
      </c>
      <c r="AF50" s="258" t="s">
        <v>265</v>
      </c>
      <c r="AG50" s="258" t="s">
        <v>266</v>
      </c>
      <c r="AH50" s="258" t="s">
        <v>266</v>
      </c>
      <c r="AI50" s="258" t="s">
        <v>266</v>
      </c>
      <c r="AJ50" s="258" t="s">
        <v>266</v>
      </c>
      <c r="AK50" s="258" t="s">
        <v>266</v>
      </c>
    </row>
    <row r="51" spans="1:37" x14ac:dyDescent="0.2">
      <c r="A51" s="258">
        <v>212738</v>
      </c>
      <c r="B51" s="258" t="str">
        <f>VLOOKUP(A51,'[2]اعلام كامل'!$A$2:$E$7000,5,0)</f>
        <v>س4ح</v>
      </c>
      <c r="C51" s="258" t="s">
        <v>265</v>
      </c>
      <c r="D51" s="258" t="s">
        <v>267</v>
      </c>
      <c r="E51" s="258" t="s">
        <v>267</v>
      </c>
      <c r="F51" s="258" t="s">
        <v>265</v>
      </c>
      <c r="G51" s="258" t="s">
        <v>265</v>
      </c>
      <c r="H51" s="258" t="s">
        <v>267</v>
      </c>
      <c r="I51" s="258" t="s">
        <v>265</v>
      </c>
      <c r="J51" s="258" t="s">
        <v>265</v>
      </c>
      <c r="K51" s="258" t="s">
        <v>267</v>
      </c>
      <c r="L51" s="258" t="s">
        <v>265</v>
      </c>
      <c r="M51" s="258" t="s">
        <v>265</v>
      </c>
      <c r="N51" s="258" t="s">
        <v>265</v>
      </c>
      <c r="O51" s="258" t="s">
        <v>267</v>
      </c>
      <c r="P51" s="258" t="s">
        <v>265</v>
      </c>
      <c r="Q51" s="258" t="s">
        <v>267</v>
      </c>
      <c r="R51" s="258" t="s">
        <v>265</v>
      </c>
      <c r="S51" s="258" t="s">
        <v>267</v>
      </c>
      <c r="T51" s="258" t="s">
        <v>267</v>
      </c>
      <c r="U51" s="258" t="s">
        <v>267</v>
      </c>
      <c r="V51" s="258" t="s">
        <v>267</v>
      </c>
      <c r="W51" s="258" t="s">
        <v>267</v>
      </c>
      <c r="X51" s="258" t="s">
        <v>267</v>
      </c>
      <c r="Y51" s="258" t="s">
        <v>265</v>
      </c>
      <c r="Z51" s="258" t="s">
        <v>267</v>
      </c>
      <c r="AA51" s="258" t="s">
        <v>265</v>
      </c>
      <c r="AB51" s="258" t="s">
        <v>265</v>
      </c>
      <c r="AC51" s="258" t="s">
        <v>267</v>
      </c>
      <c r="AD51" s="258" t="s">
        <v>265</v>
      </c>
      <c r="AE51" s="258" t="s">
        <v>267</v>
      </c>
      <c r="AF51" s="258" t="s">
        <v>267</v>
      </c>
      <c r="AG51" s="258" t="s">
        <v>266</v>
      </c>
      <c r="AH51" s="258" t="s">
        <v>266</v>
      </c>
      <c r="AI51" s="258" t="s">
        <v>266</v>
      </c>
      <c r="AJ51" s="258" t="s">
        <v>266</v>
      </c>
      <c r="AK51" s="258" t="s">
        <v>266</v>
      </c>
    </row>
    <row r="52" spans="1:37" x14ac:dyDescent="0.2">
      <c r="A52" s="258">
        <v>212751</v>
      </c>
      <c r="B52" s="258" t="str">
        <f>VLOOKUP(A52,'[2]اعلام كامل'!$A$2:$E$7000,5,0)</f>
        <v>س4ح</v>
      </c>
      <c r="C52" s="258" t="s">
        <v>267</v>
      </c>
      <c r="D52" s="258" t="s">
        <v>267</v>
      </c>
      <c r="E52" s="258" t="s">
        <v>265</v>
      </c>
      <c r="F52" s="258" t="s">
        <v>267</v>
      </c>
      <c r="G52" s="258" t="s">
        <v>267</v>
      </c>
      <c r="H52" s="258" t="s">
        <v>265</v>
      </c>
      <c r="I52" s="258" t="s">
        <v>267</v>
      </c>
      <c r="J52" s="258" t="s">
        <v>267</v>
      </c>
      <c r="K52" s="258" t="s">
        <v>267</v>
      </c>
      <c r="L52" s="258" t="s">
        <v>265</v>
      </c>
      <c r="M52" s="258" t="s">
        <v>265</v>
      </c>
      <c r="N52" s="258" t="s">
        <v>267</v>
      </c>
      <c r="O52" s="258" t="s">
        <v>267</v>
      </c>
      <c r="P52" s="258" t="s">
        <v>267</v>
      </c>
      <c r="Q52" s="258" t="s">
        <v>267</v>
      </c>
      <c r="R52" s="258" t="s">
        <v>267</v>
      </c>
      <c r="S52" s="258" t="s">
        <v>266</v>
      </c>
      <c r="T52" s="258" t="s">
        <v>267</v>
      </c>
      <c r="U52" s="258" t="s">
        <v>267</v>
      </c>
      <c r="V52" s="258" t="s">
        <v>267</v>
      </c>
      <c r="W52" s="258" t="s">
        <v>265</v>
      </c>
      <c r="X52" s="258" t="s">
        <v>267</v>
      </c>
      <c r="Y52" s="258" t="s">
        <v>265</v>
      </c>
      <c r="Z52" s="258" t="s">
        <v>267</v>
      </c>
      <c r="AA52" s="258" t="s">
        <v>267</v>
      </c>
      <c r="AB52" s="258" t="s">
        <v>267</v>
      </c>
      <c r="AC52" s="258" t="s">
        <v>267</v>
      </c>
      <c r="AD52" s="258" t="s">
        <v>267</v>
      </c>
      <c r="AE52" s="258" t="s">
        <v>265</v>
      </c>
      <c r="AF52" s="258" t="s">
        <v>267</v>
      </c>
      <c r="AG52" s="258" t="s">
        <v>266</v>
      </c>
      <c r="AH52" s="258" t="s">
        <v>266</v>
      </c>
      <c r="AI52" s="258" t="s">
        <v>266</v>
      </c>
      <c r="AJ52" s="258" t="s">
        <v>266</v>
      </c>
      <c r="AK52" s="258" t="s">
        <v>266</v>
      </c>
    </row>
    <row r="53" spans="1:37" x14ac:dyDescent="0.2">
      <c r="A53" s="258">
        <v>212802</v>
      </c>
      <c r="B53" s="258" t="str">
        <f>VLOOKUP(A53,'[2]اعلام كامل'!$A$2:$E$7000,5,0)</f>
        <v>س4ح</v>
      </c>
      <c r="C53" s="258" t="s">
        <v>265</v>
      </c>
      <c r="D53" s="258" t="s">
        <v>267</v>
      </c>
      <c r="E53" s="258" t="s">
        <v>265</v>
      </c>
      <c r="F53" s="258" t="s">
        <v>265</v>
      </c>
      <c r="G53" s="258" t="s">
        <v>265</v>
      </c>
      <c r="H53" s="258" t="s">
        <v>267</v>
      </c>
      <c r="I53" s="258" t="s">
        <v>267</v>
      </c>
      <c r="J53" s="258" t="s">
        <v>265</v>
      </c>
      <c r="K53" s="258" t="s">
        <v>265</v>
      </c>
      <c r="L53" s="258" t="s">
        <v>265</v>
      </c>
      <c r="M53" s="258" t="s">
        <v>267</v>
      </c>
      <c r="N53" s="258" t="s">
        <v>267</v>
      </c>
      <c r="O53" s="258" t="s">
        <v>265</v>
      </c>
      <c r="P53" s="258" t="s">
        <v>267</v>
      </c>
      <c r="Q53" s="258" t="s">
        <v>265</v>
      </c>
      <c r="R53" s="258" t="s">
        <v>267</v>
      </c>
      <c r="S53" s="258" t="s">
        <v>265</v>
      </c>
      <c r="T53" s="258" t="s">
        <v>267</v>
      </c>
      <c r="U53" s="258" t="s">
        <v>267</v>
      </c>
      <c r="V53" s="258" t="s">
        <v>267</v>
      </c>
      <c r="W53" s="258" t="s">
        <v>265</v>
      </c>
      <c r="X53" s="258" t="s">
        <v>267</v>
      </c>
      <c r="Y53" s="258" t="s">
        <v>265</v>
      </c>
      <c r="Z53" s="258" t="s">
        <v>267</v>
      </c>
      <c r="AA53" s="258" t="s">
        <v>267</v>
      </c>
      <c r="AB53" s="258" t="s">
        <v>267</v>
      </c>
      <c r="AC53" s="258" t="s">
        <v>267</v>
      </c>
      <c r="AD53" s="258" t="s">
        <v>265</v>
      </c>
      <c r="AE53" s="258" t="s">
        <v>265</v>
      </c>
      <c r="AF53" s="258" t="s">
        <v>265</v>
      </c>
      <c r="AG53" s="258" t="s">
        <v>266</v>
      </c>
      <c r="AH53" s="258" t="s">
        <v>266</v>
      </c>
      <c r="AI53" s="258" t="s">
        <v>266</v>
      </c>
      <c r="AJ53" s="258" t="s">
        <v>266</v>
      </c>
      <c r="AK53" s="258" t="s">
        <v>266</v>
      </c>
    </row>
    <row r="54" spans="1:37" x14ac:dyDescent="0.2">
      <c r="A54" s="258">
        <v>212881</v>
      </c>
      <c r="B54" s="258" t="str">
        <f>VLOOKUP(A54,'[2]اعلام كامل'!$A$2:$E$7000,5,0)</f>
        <v>س4ح</v>
      </c>
      <c r="C54" s="258" t="s">
        <v>267</v>
      </c>
      <c r="D54" s="258" t="s">
        <v>267</v>
      </c>
      <c r="E54" s="258" t="s">
        <v>267</v>
      </c>
      <c r="F54" s="258" t="s">
        <v>265</v>
      </c>
      <c r="G54" s="258" t="s">
        <v>265</v>
      </c>
      <c r="H54" s="258" t="s">
        <v>267</v>
      </c>
      <c r="I54" s="258" t="s">
        <v>267</v>
      </c>
      <c r="J54" s="258" t="s">
        <v>265</v>
      </c>
      <c r="K54" s="258" t="s">
        <v>265</v>
      </c>
      <c r="L54" s="258" t="s">
        <v>265</v>
      </c>
      <c r="M54" s="258" t="s">
        <v>267</v>
      </c>
      <c r="N54" s="258" t="s">
        <v>267</v>
      </c>
      <c r="O54" s="258" t="s">
        <v>267</v>
      </c>
      <c r="P54" s="258" t="s">
        <v>267</v>
      </c>
      <c r="Q54" s="258" t="s">
        <v>267</v>
      </c>
      <c r="R54" s="258" t="s">
        <v>265</v>
      </c>
      <c r="S54" s="258" t="s">
        <v>267</v>
      </c>
      <c r="T54" s="258" t="s">
        <v>267</v>
      </c>
      <c r="U54" s="258" t="s">
        <v>267</v>
      </c>
      <c r="V54" s="258" t="s">
        <v>267</v>
      </c>
      <c r="W54" s="258" t="s">
        <v>267</v>
      </c>
      <c r="X54" s="258" t="s">
        <v>267</v>
      </c>
      <c r="Y54" s="258" t="s">
        <v>267</v>
      </c>
      <c r="Z54" s="258" t="s">
        <v>267</v>
      </c>
      <c r="AA54" s="258" t="s">
        <v>267</v>
      </c>
      <c r="AB54" s="258" t="s">
        <v>267</v>
      </c>
      <c r="AC54" s="258" t="s">
        <v>267</v>
      </c>
      <c r="AD54" s="258" t="s">
        <v>267</v>
      </c>
      <c r="AE54" s="258" t="s">
        <v>267</v>
      </c>
      <c r="AF54" s="258" t="s">
        <v>267</v>
      </c>
      <c r="AG54" s="258" t="s">
        <v>266</v>
      </c>
      <c r="AH54" s="258" t="s">
        <v>266</v>
      </c>
      <c r="AI54" s="258" t="s">
        <v>266</v>
      </c>
      <c r="AJ54" s="258" t="s">
        <v>266</v>
      </c>
      <c r="AK54" s="258" t="s">
        <v>266</v>
      </c>
    </row>
    <row r="55" spans="1:37" x14ac:dyDescent="0.2">
      <c r="A55" s="258">
        <v>212882</v>
      </c>
      <c r="B55" s="258" t="str">
        <f>VLOOKUP(A55,'[2]اعلام كامل'!$A$2:$E$7000,5,0)</f>
        <v>س4ح</v>
      </c>
      <c r="C55" s="258" t="s">
        <v>267</v>
      </c>
      <c r="D55" s="258" t="s">
        <v>267</v>
      </c>
      <c r="E55" s="258" t="s">
        <v>267</v>
      </c>
      <c r="F55" s="258" t="s">
        <v>267</v>
      </c>
      <c r="G55" s="258" t="s">
        <v>266</v>
      </c>
      <c r="H55" s="258" t="s">
        <v>267</v>
      </c>
      <c r="I55" s="258" t="s">
        <v>265</v>
      </c>
      <c r="J55" s="258" t="s">
        <v>267</v>
      </c>
      <c r="K55" s="258" t="s">
        <v>267</v>
      </c>
      <c r="L55" s="258" t="s">
        <v>267</v>
      </c>
      <c r="M55" s="258" t="s">
        <v>267</v>
      </c>
      <c r="N55" s="258" t="s">
        <v>267</v>
      </c>
      <c r="O55" s="258" t="s">
        <v>267</v>
      </c>
      <c r="P55" s="258" t="s">
        <v>265</v>
      </c>
      <c r="Q55" s="258" t="s">
        <v>267</v>
      </c>
      <c r="R55" s="258" t="s">
        <v>267</v>
      </c>
      <c r="S55" s="258" t="s">
        <v>267</v>
      </c>
      <c r="T55" s="258" t="s">
        <v>267</v>
      </c>
      <c r="U55" s="258" t="s">
        <v>267</v>
      </c>
      <c r="V55" s="258" t="s">
        <v>267</v>
      </c>
      <c r="W55" s="258" t="s">
        <v>267</v>
      </c>
      <c r="X55" s="258" t="s">
        <v>267</v>
      </c>
      <c r="Y55" s="258" t="s">
        <v>265</v>
      </c>
      <c r="Z55" s="258" t="s">
        <v>267</v>
      </c>
      <c r="AA55" s="258" t="s">
        <v>265</v>
      </c>
      <c r="AB55" s="258" t="s">
        <v>267</v>
      </c>
      <c r="AC55" s="258" t="s">
        <v>267</v>
      </c>
      <c r="AD55" s="258" t="s">
        <v>267</v>
      </c>
      <c r="AE55" s="258" t="s">
        <v>265</v>
      </c>
      <c r="AF55" s="258" t="s">
        <v>267</v>
      </c>
      <c r="AG55" s="258" t="s">
        <v>266</v>
      </c>
      <c r="AH55" s="258" t="s">
        <v>266</v>
      </c>
      <c r="AI55" s="258" t="s">
        <v>266</v>
      </c>
      <c r="AJ55" s="258" t="s">
        <v>266</v>
      </c>
      <c r="AK55" s="258" t="s">
        <v>266</v>
      </c>
    </row>
    <row r="56" spans="1:37" x14ac:dyDescent="0.2">
      <c r="A56" s="258">
        <v>212896</v>
      </c>
      <c r="B56" s="258" t="str">
        <f>VLOOKUP(A56,'[2]اعلام كامل'!$A$2:$E$7000,5,0)</f>
        <v>س4ح</v>
      </c>
      <c r="C56" s="258" t="s">
        <v>265</v>
      </c>
      <c r="D56" s="258" t="s">
        <v>267</v>
      </c>
      <c r="E56" s="258" t="s">
        <v>265</v>
      </c>
      <c r="F56" s="258" t="s">
        <v>265</v>
      </c>
      <c r="G56" s="258" t="s">
        <v>265</v>
      </c>
      <c r="H56" s="258" t="s">
        <v>267</v>
      </c>
      <c r="I56" s="258" t="s">
        <v>265</v>
      </c>
      <c r="J56" s="258" t="s">
        <v>265</v>
      </c>
      <c r="K56" s="258" t="s">
        <v>267</v>
      </c>
      <c r="L56" s="258" t="s">
        <v>265</v>
      </c>
      <c r="M56" s="258" t="s">
        <v>267</v>
      </c>
      <c r="N56" s="258" t="s">
        <v>265</v>
      </c>
      <c r="O56" s="258" t="s">
        <v>265</v>
      </c>
      <c r="P56" s="258" t="s">
        <v>267</v>
      </c>
      <c r="Q56" s="258" t="s">
        <v>267</v>
      </c>
      <c r="R56" s="258" t="s">
        <v>267</v>
      </c>
      <c r="S56" s="258" t="s">
        <v>267</v>
      </c>
      <c r="T56" s="258" t="s">
        <v>267</v>
      </c>
      <c r="U56" s="258" t="s">
        <v>267</v>
      </c>
      <c r="V56" s="258" t="s">
        <v>267</v>
      </c>
      <c r="W56" s="258" t="s">
        <v>267</v>
      </c>
      <c r="X56" s="258" t="s">
        <v>267</v>
      </c>
      <c r="Y56" s="258" t="s">
        <v>265</v>
      </c>
      <c r="Z56" s="258" t="s">
        <v>265</v>
      </c>
      <c r="AA56" s="258" t="s">
        <v>265</v>
      </c>
      <c r="AB56" s="258" t="s">
        <v>267</v>
      </c>
      <c r="AC56" s="258" t="s">
        <v>267</v>
      </c>
      <c r="AD56" s="258" t="s">
        <v>265</v>
      </c>
      <c r="AE56" s="258" t="s">
        <v>267</v>
      </c>
      <c r="AF56" s="258" t="s">
        <v>265</v>
      </c>
      <c r="AG56" s="258" t="s">
        <v>266</v>
      </c>
      <c r="AH56" s="258" t="s">
        <v>266</v>
      </c>
      <c r="AI56" s="258" t="s">
        <v>266</v>
      </c>
      <c r="AJ56" s="258" t="s">
        <v>266</v>
      </c>
      <c r="AK56" s="258" t="s">
        <v>266</v>
      </c>
    </row>
    <row r="57" spans="1:37" x14ac:dyDescent="0.2">
      <c r="A57" s="258">
        <v>212961</v>
      </c>
      <c r="B57" s="258" t="str">
        <f>VLOOKUP(A57,'[2]اعلام كامل'!$A$2:$E$7000,5,0)</f>
        <v>س4ح</v>
      </c>
      <c r="C57" s="258" t="s">
        <v>265</v>
      </c>
      <c r="D57" s="258" t="s">
        <v>267</v>
      </c>
      <c r="E57" s="258" t="s">
        <v>265</v>
      </c>
      <c r="F57" s="258" t="s">
        <v>265</v>
      </c>
      <c r="G57" s="258" t="s">
        <v>265</v>
      </c>
      <c r="H57" s="258" t="s">
        <v>266</v>
      </c>
      <c r="I57" s="258" t="s">
        <v>267</v>
      </c>
      <c r="J57" s="258" t="s">
        <v>265</v>
      </c>
      <c r="K57" s="258" t="s">
        <v>267</v>
      </c>
      <c r="L57" s="258" t="s">
        <v>265</v>
      </c>
      <c r="M57" s="258" t="s">
        <v>267</v>
      </c>
      <c r="N57" s="258" t="s">
        <v>267</v>
      </c>
      <c r="O57" s="258" t="s">
        <v>267</v>
      </c>
      <c r="P57" s="258" t="s">
        <v>267</v>
      </c>
      <c r="Q57" s="258" t="s">
        <v>267</v>
      </c>
      <c r="R57" s="258" t="s">
        <v>267</v>
      </c>
      <c r="S57" s="258" t="s">
        <v>267</v>
      </c>
      <c r="T57" s="258" t="s">
        <v>267</v>
      </c>
      <c r="U57" s="258" t="s">
        <v>267</v>
      </c>
      <c r="V57" s="258" t="s">
        <v>267</v>
      </c>
      <c r="W57" s="258" t="s">
        <v>267</v>
      </c>
      <c r="X57" s="258" t="s">
        <v>267</v>
      </c>
      <c r="Y57" s="258" t="s">
        <v>265</v>
      </c>
      <c r="Z57" s="258" t="s">
        <v>267</v>
      </c>
      <c r="AA57" s="258" t="s">
        <v>265</v>
      </c>
      <c r="AB57" s="258" t="s">
        <v>265</v>
      </c>
      <c r="AC57" s="258" t="s">
        <v>267</v>
      </c>
      <c r="AD57" s="258" t="s">
        <v>267</v>
      </c>
      <c r="AE57" s="258" t="s">
        <v>265</v>
      </c>
      <c r="AF57" s="258" t="s">
        <v>265</v>
      </c>
      <c r="AG57" s="258" t="s">
        <v>266</v>
      </c>
      <c r="AH57" s="258" t="s">
        <v>266</v>
      </c>
      <c r="AI57" s="258" t="s">
        <v>266</v>
      </c>
      <c r="AJ57" s="258" t="s">
        <v>266</v>
      </c>
      <c r="AK57" s="258" t="s">
        <v>266</v>
      </c>
    </row>
    <row r="58" spans="1:37" x14ac:dyDescent="0.2">
      <c r="A58" s="258">
        <v>212978</v>
      </c>
      <c r="B58" s="258" t="str">
        <f>VLOOKUP(A58,'[2]اعلام كامل'!$A$2:$E$7000,5,0)</f>
        <v>س4ح</v>
      </c>
      <c r="C58" s="258" t="s">
        <v>265</v>
      </c>
      <c r="D58" s="258" t="s">
        <v>265</v>
      </c>
      <c r="E58" s="258" t="s">
        <v>265</v>
      </c>
      <c r="F58" s="258" t="s">
        <v>265</v>
      </c>
      <c r="G58" s="258" t="s">
        <v>265</v>
      </c>
      <c r="H58" s="258" t="s">
        <v>267</v>
      </c>
      <c r="I58" s="258" t="s">
        <v>267</v>
      </c>
      <c r="J58" s="258" t="s">
        <v>265</v>
      </c>
      <c r="K58" s="258" t="s">
        <v>267</v>
      </c>
      <c r="L58" s="258" t="s">
        <v>267</v>
      </c>
      <c r="M58" s="258" t="s">
        <v>265</v>
      </c>
      <c r="N58" s="258" t="s">
        <v>265</v>
      </c>
      <c r="O58" s="258" t="s">
        <v>267</v>
      </c>
      <c r="P58" s="258" t="s">
        <v>267</v>
      </c>
      <c r="Q58" s="258" t="s">
        <v>267</v>
      </c>
      <c r="R58" s="258" t="s">
        <v>267</v>
      </c>
      <c r="S58" s="258" t="s">
        <v>265</v>
      </c>
      <c r="T58" s="258" t="s">
        <v>267</v>
      </c>
      <c r="U58" s="258" t="s">
        <v>267</v>
      </c>
      <c r="V58" s="258" t="s">
        <v>267</v>
      </c>
      <c r="W58" s="258" t="s">
        <v>267</v>
      </c>
      <c r="X58" s="258" t="s">
        <v>267</v>
      </c>
      <c r="Y58" s="258" t="s">
        <v>265</v>
      </c>
      <c r="Z58" s="258" t="s">
        <v>267</v>
      </c>
      <c r="AA58" s="258" t="s">
        <v>265</v>
      </c>
      <c r="AB58" s="258" t="s">
        <v>267</v>
      </c>
      <c r="AC58" s="258" t="s">
        <v>267</v>
      </c>
      <c r="AD58" s="258" t="s">
        <v>267</v>
      </c>
      <c r="AE58" s="258" t="s">
        <v>265</v>
      </c>
      <c r="AF58" s="258" t="s">
        <v>267</v>
      </c>
      <c r="AG58" s="258" t="s">
        <v>266</v>
      </c>
      <c r="AH58" s="258" t="s">
        <v>266</v>
      </c>
      <c r="AI58" s="258" t="s">
        <v>266</v>
      </c>
      <c r="AJ58" s="258" t="s">
        <v>266</v>
      </c>
      <c r="AK58" s="258" t="s">
        <v>266</v>
      </c>
    </row>
    <row r="59" spans="1:37" x14ac:dyDescent="0.2">
      <c r="A59" s="258">
        <v>212981</v>
      </c>
      <c r="B59" s="258" t="str">
        <f>VLOOKUP(A59,'[2]اعلام كامل'!$A$2:$E$7000,5,0)</f>
        <v>س4ح</v>
      </c>
      <c r="C59" s="258" t="s">
        <v>267</v>
      </c>
      <c r="D59" s="258" t="s">
        <v>267</v>
      </c>
      <c r="E59" s="258" t="s">
        <v>267</v>
      </c>
      <c r="F59" s="258" t="s">
        <v>265</v>
      </c>
      <c r="G59" s="258" t="s">
        <v>267</v>
      </c>
      <c r="H59" s="258" t="s">
        <v>265</v>
      </c>
      <c r="I59" s="258" t="s">
        <v>265</v>
      </c>
      <c r="J59" s="258" t="s">
        <v>267</v>
      </c>
      <c r="K59" s="258" t="s">
        <v>267</v>
      </c>
      <c r="L59" s="258" t="s">
        <v>265</v>
      </c>
      <c r="M59" s="258" t="s">
        <v>267</v>
      </c>
      <c r="N59" s="258" t="s">
        <v>265</v>
      </c>
      <c r="O59" s="258" t="s">
        <v>267</v>
      </c>
      <c r="P59" s="258" t="s">
        <v>267</v>
      </c>
      <c r="Q59" s="258" t="s">
        <v>267</v>
      </c>
      <c r="R59" s="258" t="s">
        <v>267</v>
      </c>
      <c r="S59" s="258" t="s">
        <v>267</v>
      </c>
      <c r="T59" s="258" t="s">
        <v>267</v>
      </c>
      <c r="U59" s="258" t="s">
        <v>267</v>
      </c>
      <c r="V59" s="258" t="s">
        <v>267</v>
      </c>
      <c r="W59" s="258" t="s">
        <v>265</v>
      </c>
      <c r="X59" s="258" t="s">
        <v>267</v>
      </c>
      <c r="Y59" s="258" t="s">
        <v>265</v>
      </c>
      <c r="Z59" s="258" t="s">
        <v>267</v>
      </c>
      <c r="AA59" s="258" t="s">
        <v>265</v>
      </c>
      <c r="AB59" s="258" t="s">
        <v>267</v>
      </c>
      <c r="AC59" s="258" t="s">
        <v>267</v>
      </c>
      <c r="AD59" s="258" t="s">
        <v>267</v>
      </c>
      <c r="AE59" s="258" t="s">
        <v>266</v>
      </c>
      <c r="AF59" s="258" t="s">
        <v>267</v>
      </c>
      <c r="AG59" s="258" t="s">
        <v>266</v>
      </c>
      <c r="AH59" s="258" t="s">
        <v>266</v>
      </c>
      <c r="AI59" s="258" t="s">
        <v>266</v>
      </c>
      <c r="AJ59" s="258" t="s">
        <v>266</v>
      </c>
      <c r="AK59" s="258" t="s">
        <v>266</v>
      </c>
    </row>
    <row r="60" spans="1:37" x14ac:dyDescent="0.2">
      <c r="A60" s="258">
        <v>212988</v>
      </c>
      <c r="B60" s="258" t="str">
        <f>VLOOKUP(A60,'[2]اعلام كامل'!$A$2:$E$7000,5,0)</f>
        <v>س4ح</v>
      </c>
      <c r="C60" s="258" t="s">
        <v>267</v>
      </c>
      <c r="D60" s="258" t="s">
        <v>267</v>
      </c>
      <c r="E60" s="258" t="s">
        <v>267</v>
      </c>
      <c r="F60" s="258" t="s">
        <v>265</v>
      </c>
      <c r="G60" s="258" t="s">
        <v>265</v>
      </c>
      <c r="H60" s="258" t="s">
        <v>265</v>
      </c>
      <c r="I60" s="258" t="s">
        <v>267</v>
      </c>
      <c r="J60" s="258" t="s">
        <v>267</v>
      </c>
      <c r="K60" s="258" t="s">
        <v>267</v>
      </c>
      <c r="L60" s="258" t="s">
        <v>265</v>
      </c>
      <c r="M60" s="258" t="s">
        <v>265</v>
      </c>
      <c r="N60" s="258" t="s">
        <v>267</v>
      </c>
      <c r="O60" s="258" t="s">
        <v>267</v>
      </c>
      <c r="P60" s="258" t="s">
        <v>265</v>
      </c>
      <c r="Q60" s="258" t="s">
        <v>265</v>
      </c>
      <c r="R60" s="258" t="s">
        <v>267</v>
      </c>
      <c r="S60" s="258" t="s">
        <v>265</v>
      </c>
      <c r="T60" s="258" t="s">
        <v>267</v>
      </c>
      <c r="U60" s="258" t="s">
        <v>267</v>
      </c>
      <c r="V60" s="258" t="s">
        <v>267</v>
      </c>
      <c r="W60" s="258" t="s">
        <v>267</v>
      </c>
      <c r="X60" s="258" t="s">
        <v>267</v>
      </c>
      <c r="Y60" s="258" t="s">
        <v>265</v>
      </c>
      <c r="Z60" s="258" t="s">
        <v>267</v>
      </c>
      <c r="AA60" s="258" t="s">
        <v>265</v>
      </c>
      <c r="AB60" s="258" t="s">
        <v>267</v>
      </c>
      <c r="AC60" s="258" t="s">
        <v>267</v>
      </c>
      <c r="AD60" s="258" t="s">
        <v>265</v>
      </c>
      <c r="AE60" s="258" t="s">
        <v>265</v>
      </c>
      <c r="AF60" s="258" t="s">
        <v>267</v>
      </c>
      <c r="AG60" s="258" t="s">
        <v>266</v>
      </c>
      <c r="AH60" s="258" t="s">
        <v>266</v>
      </c>
      <c r="AI60" s="258" t="s">
        <v>266</v>
      </c>
      <c r="AJ60" s="258" t="s">
        <v>266</v>
      </c>
      <c r="AK60" s="258" t="s">
        <v>266</v>
      </c>
    </row>
    <row r="61" spans="1:37" x14ac:dyDescent="0.2">
      <c r="A61" s="258">
        <v>213001</v>
      </c>
      <c r="B61" s="258" t="str">
        <f>VLOOKUP(A61,'[2]اعلام كامل'!$A$2:$E$7000,5,0)</f>
        <v>س4ح</v>
      </c>
      <c r="C61" s="258" t="s">
        <v>267</v>
      </c>
      <c r="D61" s="258" t="s">
        <v>267</v>
      </c>
      <c r="E61" s="258" t="s">
        <v>265</v>
      </c>
      <c r="F61" s="258" t="s">
        <v>265</v>
      </c>
      <c r="G61" s="258" t="s">
        <v>267</v>
      </c>
      <c r="H61" s="258" t="s">
        <v>265</v>
      </c>
      <c r="I61" s="258" t="s">
        <v>267</v>
      </c>
      <c r="J61" s="258" t="s">
        <v>265</v>
      </c>
      <c r="K61" s="258" t="s">
        <v>265</v>
      </c>
      <c r="L61" s="258" t="s">
        <v>265</v>
      </c>
      <c r="M61" s="258" t="s">
        <v>267</v>
      </c>
      <c r="N61" s="258" t="s">
        <v>267</v>
      </c>
      <c r="O61" s="258" t="s">
        <v>267</v>
      </c>
      <c r="P61" s="258" t="s">
        <v>267</v>
      </c>
      <c r="Q61" s="258" t="s">
        <v>267</v>
      </c>
      <c r="R61" s="258" t="s">
        <v>267</v>
      </c>
      <c r="S61" s="258" t="s">
        <v>267</v>
      </c>
      <c r="T61" s="258" t="s">
        <v>267</v>
      </c>
      <c r="U61" s="258" t="s">
        <v>267</v>
      </c>
      <c r="V61" s="258" t="s">
        <v>267</v>
      </c>
      <c r="W61" s="258" t="s">
        <v>265</v>
      </c>
      <c r="X61" s="258" t="s">
        <v>267</v>
      </c>
      <c r="Y61" s="258" t="s">
        <v>265</v>
      </c>
      <c r="Z61" s="258" t="s">
        <v>265</v>
      </c>
      <c r="AA61" s="258" t="s">
        <v>265</v>
      </c>
      <c r="AB61" s="258" t="s">
        <v>267</v>
      </c>
      <c r="AC61" s="258" t="s">
        <v>267</v>
      </c>
      <c r="AD61" s="258" t="s">
        <v>267</v>
      </c>
      <c r="AE61" s="258" t="s">
        <v>267</v>
      </c>
      <c r="AF61" s="258" t="s">
        <v>265</v>
      </c>
      <c r="AG61" s="258" t="s">
        <v>266</v>
      </c>
      <c r="AH61" s="258" t="s">
        <v>266</v>
      </c>
      <c r="AI61" s="258" t="s">
        <v>266</v>
      </c>
      <c r="AJ61" s="258" t="s">
        <v>266</v>
      </c>
      <c r="AK61" s="258" t="s">
        <v>266</v>
      </c>
    </row>
    <row r="62" spans="1:37" x14ac:dyDescent="0.2">
      <c r="A62" s="258">
        <v>213012</v>
      </c>
      <c r="B62" s="258" t="str">
        <f>VLOOKUP(A62,'[2]اعلام كامل'!$A$2:$E$7000,5,0)</f>
        <v>س4ح</v>
      </c>
      <c r="C62" s="258" t="s">
        <v>267</v>
      </c>
      <c r="D62" s="258" t="s">
        <v>267</v>
      </c>
      <c r="E62" s="258" t="s">
        <v>267</v>
      </c>
      <c r="F62" s="258" t="s">
        <v>265</v>
      </c>
      <c r="G62" s="258" t="s">
        <v>267</v>
      </c>
      <c r="H62" s="258" t="s">
        <v>265</v>
      </c>
      <c r="I62" s="258" t="s">
        <v>267</v>
      </c>
      <c r="J62" s="258" t="s">
        <v>267</v>
      </c>
      <c r="K62" s="258" t="s">
        <v>267</v>
      </c>
      <c r="L62" s="258" t="s">
        <v>267</v>
      </c>
      <c r="M62" s="258" t="s">
        <v>267</v>
      </c>
      <c r="N62" s="258" t="s">
        <v>267</v>
      </c>
      <c r="O62" s="258" t="s">
        <v>267</v>
      </c>
      <c r="P62" s="258" t="s">
        <v>265</v>
      </c>
      <c r="Q62" s="258" t="s">
        <v>267</v>
      </c>
      <c r="R62" s="258" t="s">
        <v>266</v>
      </c>
      <c r="S62" s="258" t="s">
        <v>267</v>
      </c>
      <c r="T62" s="258" t="s">
        <v>267</v>
      </c>
      <c r="U62" s="258" t="s">
        <v>267</v>
      </c>
      <c r="V62" s="258" t="s">
        <v>265</v>
      </c>
      <c r="W62" s="258" t="s">
        <v>267</v>
      </c>
      <c r="X62" s="258" t="s">
        <v>267</v>
      </c>
      <c r="Y62" s="258" t="s">
        <v>265</v>
      </c>
      <c r="Z62" s="258" t="s">
        <v>265</v>
      </c>
      <c r="AA62" s="258" t="s">
        <v>265</v>
      </c>
      <c r="AB62" s="258" t="s">
        <v>267</v>
      </c>
      <c r="AC62" s="258" t="s">
        <v>267</v>
      </c>
      <c r="AD62" s="258" t="s">
        <v>265</v>
      </c>
      <c r="AE62" s="258" t="s">
        <v>265</v>
      </c>
      <c r="AF62" s="258" t="s">
        <v>266</v>
      </c>
      <c r="AG62" s="258" t="s">
        <v>266</v>
      </c>
      <c r="AH62" s="258" t="s">
        <v>266</v>
      </c>
      <c r="AI62" s="258" t="s">
        <v>266</v>
      </c>
      <c r="AJ62" s="258" t="s">
        <v>266</v>
      </c>
      <c r="AK62" s="258" t="s">
        <v>266</v>
      </c>
    </row>
    <row r="63" spans="1:37" x14ac:dyDescent="0.2">
      <c r="A63" s="258">
        <v>213025</v>
      </c>
      <c r="B63" s="258" t="str">
        <f>VLOOKUP(A63,'[2]اعلام كامل'!$A$2:$E$7000,5,0)</f>
        <v>س4ح</v>
      </c>
      <c r="C63" s="258" t="s">
        <v>265</v>
      </c>
      <c r="D63" s="258" t="s">
        <v>267</v>
      </c>
      <c r="E63" s="258" t="s">
        <v>265</v>
      </c>
      <c r="F63" s="258" t="s">
        <v>265</v>
      </c>
      <c r="G63" s="258" t="s">
        <v>267</v>
      </c>
      <c r="H63" s="258" t="s">
        <v>267</v>
      </c>
      <c r="I63" s="258" t="s">
        <v>267</v>
      </c>
      <c r="J63" s="258" t="s">
        <v>265</v>
      </c>
      <c r="K63" s="258" t="s">
        <v>267</v>
      </c>
      <c r="L63" s="258" t="s">
        <v>267</v>
      </c>
      <c r="M63" s="258" t="s">
        <v>265</v>
      </c>
      <c r="N63" s="258" t="s">
        <v>267</v>
      </c>
      <c r="O63" s="258" t="s">
        <v>267</v>
      </c>
      <c r="P63" s="258" t="s">
        <v>267</v>
      </c>
      <c r="Q63" s="258" t="s">
        <v>267</v>
      </c>
      <c r="R63" s="258" t="s">
        <v>267</v>
      </c>
      <c r="S63" s="258" t="s">
        <v>267</v>
      </c>
      <c r="T63" s="258" t="s">
        <v>267</v>
      </c>
      <c r="U63" s="258" t="s">
        <v>267</v>
      </c>
      <c r="V63" s="258" t="s">
        <v>265</v>
      </c>
      <c r="W63" s="258" t="s">
        <v>265</v>
      </c>
      <c r="X63" s="258" t="s">
        <v>267</v>
      </c>
      <c r="Y63" s="258" t="s">
        <v>265</v>
      </c>
      <c r="Z63" s="258" t="s">
        <v>267</v>
      </c>
      <c r="AA63" s="258" t="s">
        <v>265</v>
      </c>
      <c r="AB63" s="258" t="s">
        <v>267</v>
      </c>
      <c r="AC63" s="258" t="s">
        <v>267</v>
      </c>
      <c r="AD63" s="258" t="s">
        <v>267</v>
      </c>
      <c r="AE63" s="258" t="s">
        <v>265</v>
      </c>
      <c r="AF63" s="258" t="s">
        <v>267</v>
      </c>
      <c r="AG63" s="258" t="s">
        <v>266</v>
      </c>
      <c r="AH63" s="258" t="s">
        <v>266</v>
      </c>
      <c r="AI63" s="258" t="s">
        <v>266</v>
      </c>
      <c r="AJ63" s="258" t="s">
        <v>266</v>
      </c>
      <c r="AK63" s="258" t="s">
        <v>266</v>
      </c>
    </row>
    <row r="64" spans="1:37" x14ac:dyDescent="0.2">
      <c r="A64" s="258">
        <v>213044</v>
      </c>
      <c r="B64" s="258" t="str">
        <f>VLOOKUP(A64,'[2]اعلام كامل'!$A$2:$E$7000,5,0)</f>
        <v>س4ح</v>
      </c>
      <c r="C64" s="258" t="s">
        <v>267</v>
      </c>
      <c r="D64" s="258" t="s">
        <v>267</v>
      </c>
      <c r="E64" s="258" t="s">
        <v>267</v>
      </c>
      <c r="F64" s="258" t="s">
        <v>265</v>
      </c>
      <c r="G64" s="258" t="s">
        <v>267</v>
      </c>
      <c r="H64" s="258" t="s">
        <v>267</v>
      </c>
      <c r="I64" s="258" t="s">
        <v>267</v>
      </c>
      <c r="J64" s="258" t="s">
        <v>265</v>
      </c>
      <c r="K64" s="258" t="s">
        <v>267</v>
      </c>
      <c r="L64" s="258" t="s">
        <v>265</v>
      </c>
      <c r="M64" s="258" t="s">
        <v>265</v>
      </c>
      <c r="N64" s="258" t="s">
        <v>265</v>
      </c>
      <c r="O64" s="258" t="s">
        <v>267</v>
      </c>
      <c r="P64" s="258" t="s">
        <v>265</v>
      </c>
      <c r="Q64" s="258" t="s">
        <v>265</v>
      </c>
      <c r="R64" s="258" t="s">
        <v>267</v>
      </c>
      <c r="S64" s="258" t="s">
        <v>265</v>
      </c>
      <c r="T64" s="258" t="s">
        <v>267</v>
      </c>
      <c r="U64" s="258" t="s">
        <v>267</v>
      </c>
      <c r="V64" s="258" t="s">
        <v>267</v>
      </c>
      <c r="W64" s="258" t="s">
        <v>266</v>
      </c>
      <c r="X64" s="258" t="s">
        <v>267</v>
      </c>
      <c r="Y64" s="258" t="s">
        <v>267</v>
      </c>
      <c r="Z64" s="258" t="s">
        <v>267</v>
      </c>
      <c r="AA64" s="258" t="s">
        <v>267</v>
      </c>
      <c r="AB64" s="258" t="s">
        <v>265</v>
      </c>
      <c r="AC64" s="258" t="s">
        <v>267</v>
      </c>
      <c r="AD64" s="258" t="s">
        <v>265</v>
      </c>
      <c r="AE64" s="258" t="s">
        <v>266</v>
      </c>
      <c r="AF64" s="258" t="s">
        <v>267</v>
      </c>
      <c r="AG64" s="258" t="s">
        <v>266</v>
      </c>
      <c r="AH64" s="258" t="s">
        <v>266</v>
      </c>
      <c r="AI64" s="258" t="s">
        <v>266</v>
      </c>
      <c r="AJ64" s="258" t="s">
        <v>266</v>
      </c>
      <c r="AK64" s="258" t="s">
        <v>266</v>
      </c>
    </row>
    <row r="65" spans="1:37" x14ac:dyDescent="0.2">
      <c r="A65" s="258">
        <v>213099</v>
      </c>
      <c r="B65" s="258" t="str">
        <f>VLOOKUP(A65,'[2]اعلام كامل'!$A$2:$E$7000,5,0)</f>
        <v>س4ح</v>
      </c>
      <c r="C65" s="258" t="s">
        <v>267</v>
      </c>
      <c r="D65" s="258" t="s">
        <v>267</v>
      </c>
      <c r="E65" s="258" t="s">
        <v>267</v>
      </c>
      <c r="F65" s="258" t="s">
        <v>267</v>
      </c>
      <c r="G65" s="258" t="s">
        <v>267</v>
      </c>
      <c r="H65" s="258" t="s">
        <v>266</v>
      </c>
      <c r="I65" s="258" t="s">
        <v>267</v>
      </c>
      <c r="J65" s="258" t="s">
        <v>265</v>
      </c>
      <c r="K65" s="258" t="s">
        <v>267</v>
      </c>
      <c r="L65" s="258" t="s">
        <v>265</v>
      </c>
      <c r="M65" s="258" t="s">
        <v>267</v>
      </c>
      <c r="N65" s="258" t="s">
        <v>267</v>
      </c>
      <c r="O65" s="258" t="s">
        <v>267</v>
      </c>
      <c r="P65" s="258" t="s">
        <v>265</v>
      </c>
      <c r="Q65" s="258" t="s">
        <v>265</v>
      </c>
      <c r="R65" s="258" t="s">
        <v>265</v>
      </c>
      <c r="S65" s="258" t="s">
        <v>267</v>
      </c>
      <c r="T65" s="258" t="s">
        <v>267</v>
      </c>
      <c r="U65" s="258" t="s">
        <v>267</v>
      </c>
      <c r="V65" s="258" t="s">
        <v>267</v>
      </c>
      <c r="W65" s="258" t="s">
        <v>267</v>
      </c>
      <c r="X65" s="258" t="s">
        <v>267</v>
      </c>
      <c r="Y65" s="258" t="s">
        <v>267</v>
      </c>
      <c r="Z65" s="258" t="s">
        <v>265</v>
      </c>
      <c r="AA65" s="258" t="s">
        <v>265</v>
      </c>
      <c r="AB65" s="258" t="s">
        <v>267</v>
      </c>
      <c r="AC65" s="258" t="s">
        <v>267</v>
      </c>
      <c r="AD65" s="258" t="s">
        <v>267</v>
      </c>
      <c r="AE65" s="258" t="s">
        <v>265</v>
      </c>
      <c r="AF65" s="258" t="s">
        <v>265</v>
      </c>
      <c r="AG65" s="258" t="s">
        <v>266</v>
      </c>
      <c r="AH65" s="258" t="s">
        <v>266</v>
      </c>
      <c r="AI65" s="258" t="s">
        <v>266</v>
      </c>
      <c r="AJ65" s="258" t="s">
        <v>266</v>
      </c>
      <c r="AK65" s="258" t="s">
        <v>266</v>
      </c>
    </row>
    <row r="66" spans="1:37" x14ac:dyDescent="0.2">
      <c r="A66" s="258">
        <v>213114</v>
      </c>
      <c r="B66" s="258" t="str">
        <f>VLOOKUP(A66,'[2]اعلام كامل'!$A$2:$E$7000,5,0)</f>
        <v>س4ح</v>
      </c>
      <c r="C66" s="258" t="s">
        <v>267</v>
      </c>
      <c r="D66" s="258" t="s">
        <v>267</v>
      </c>
      <c r="E66" s="258" t="s">
        <v>267</v>
      </c>
      <c r="F66" s="258" t="s">
        <v>267</v>
      </c>
      <c r="G66" s="258" t="s">
        <v>265</v>
      </c>
      <c r="H66" s="258" t="s">
        <v>267</v>
      </c>
      <c r="I66" s="258" t="s">
        <v>267</v>
      </c>
      <c r="J66" s="258" t="s">
        <v>267</v>
      </c>
      <c r="K66" s="258" t="s">
        <v>267</v>
      </c>
      <c r="L66" s="258" t="s">
        <v>267</v>
      </c>
      <c r="M66" s="258" t="s">
        <v>265</v>
      </c>
      <c r="N66" s="258" t="s">
        <v>265</v>
      </c>
      <c r="O66" s="258" t="s">
        <v>265</v>
      </c>
      <c r="P66" s="258" t="s">
        <v>267</v>
      </c>
      <c r="Q66" s="258" t="s">
        <v>267</v>
      </c>
      <c r="R66" s="258" t="s">
        <v>267</v>
      </c>
      <c r="S66" s="258" t="s">
        <v>265</v>
      </c>
      <c r="T66" s="258" t="s">
        <v>267</v>
      </c>
      <c r="U66" s="258" t="s">
        <v>267</v>
      </c>
      <c r="V66" s="258" t="s">
        <v>267</v>
      </c>
      <c r="W66" s="258" t="s">
        <v>267</v>
      </c>
      <c r="X66" s="258" t="s">
        <v>267</v>
      </c>
      <c r="Y66" s="258" t="s">
        <v>265</v>
      </c>
      <c r="Z66" s="258" t="s">
        <v>267</v>
      </c>
      <c r="AA66" s="258" t="s">
        <v>267</v>
      </c>
      <c r="AB66" s="258" t="s">
        <v>267</v>
      </c>
      <c r="AC66" s="258" t="s">
        <v>267</v>
      </c>
      <c r="AD66" s="258" t="s">
        <v>267</v>
      </c>
      <c r="AE66" s="258" t="s">
        <v>267</v>
      </c>
      <c r="AF66" s="258" t="s">
        <v>267</v>
      </c>
      <c r="AG66" s="258" t="s">
        <v>266</v>
      </c>
      <c r="AH66" s="258" t="s">
        <v>266</v>
      </c>
      <c r="AI66" s="258" t="s">
        <v>266</v>
      </c>
      <c r="AJ66" s="258" t="s">
        <v>266</v>
      </c>
      <c r="AK66" s="258" t="s">
        <v>266</v>
      </c>
    </row>
    <row r="67" spans="1:37" x14ac:dyDescent="0.2">
      <c r="A67" s="258">
        <v>213140</v>
      </c>
      <c r="B67" s="258" t="str">
        <f>VLOOKUP(A67,'[2]اعلام كامل'!$A$2:$E$7000,5,0)</f>
        <v>س4ح</v>
      </c>
      <c r="C67" s="258" t="s">
        <v>267</v>
      </c>
      <c r="D67" s="258" t="s">
        <v>267</v>
      </c>
      <c r="E67" s="258" t="s">
        <v>267</v>
      </c>
      <c r="F67" s="258" t="s">
        <v>267</v>
      </c>
      <c r="G67" s="258" t="s">
        <v>265</v>
      </c>
      <c r="H67" s="258" t="s">
        <v>265</v>
      </c>
      <c r="I67" s="258" t="s">
        <v>267</v>
      </c>
      <c r="J67" s="258" t="s">
        <v>265</v>
      </c>
      <c r="K67" s="258" t="s">
        <v>267</v>
      </c>
      <c r="L67" s="258" t="s">
        <v>267</v>
      </c>
      <c r="M67" s="258" t="s">
        <v>267</v>
      </c>
      <c r="N67" s="258" t="s">
        <v>265</v>
      </c>
      <c r="O67" s="258" t="s">
        <v>267</v>
      </c>
      <c r="P67" s="258" t="s">
        <v>265</v>
      </c>
      <c r="Q67" s="258" t="s">
        <v>267</v>
      </c>
      <c r="R67" s="258" t="s">
        <v>267</v>
      </c>
      <c r="S67" s="258" t="s">
        <v>267</v>
      </c>
      <c r="T67" s="258" t="s">
        <v>267</v>
      </c>
      <c r="U67" s="258" t="s">
        <v>267</v>
      </c>
      <c r="V67" s="258" t="s">
        <v>267</v>
      </c>
      <c r="W67" s="258" t="s">
        <v>265</v>
      </c>
      <c r="X67" s="258" t="s">
        <v>267</v>
      </c>
      <c r="Y67" s="258" t="s">
        <v>267</v>
      </c>
      <c r="Z67" s="258" t="s">
        <v>267</v>
      </c>
      <c r="AA67" s="258" t="s">
        <v>267</v>
      </c>
      <c r="AB67" s="258" t="s">
        <v>267</v>
      </c>
      <c r="AC67" s="258" t="s">
        <v>267</v>
      </c>
      <c r="AD67" s="258" t="s">
        <v>267</v>
      </c>
      <c r="AE67" s="258" t="s">
        <v>265</v>
      </c>
      <c r="AF67" s="258" t="s">
        <v>265</v>
      </c>
      <c r="AG67" s="258" t="s">
        <v>266</v>
      </c>
      <c r="AH67" s="258" t="s">
        <v>266</v>
      </c>
      <c r="AI67" s="258" t="s">
        <v>266</v>
      </c>
      <c r="AJ67" s="258" t="s">
        <v>266</v>
      </c>
      <c r="AK67" s="258" t="s">
        <v>266</v>
      </c>
    </row>
    <row r="68" spans="1:37" x14ac:dyDescent="0.2">
      <c r="A68" s="258">
        <v>213177</v>
      </c>
      <c r="B68" s="258" t="str">
        <f>VLOOKUP(A68,'[2]اعلام كامل'!$A$2:$E$7000,5,0)</f>
        <v>س4ح</v>
      </c>
      <c r="C68" s="258" t="s">
        <v>267</v>
      </c>
      <c r="D68" s="258" t="s">
        <v>267</v>
      </c>
      <c r="E68" s="258" t="s">
        <v>267</v>
      </c>
      <c r="F68" s="258" t="s">
        <v>267</v>
      </c>
      <c r="G68" s="258" t="s">
        <v>265</v>
      </c>
      <c r="H68" s="258" t="s">
        <v>267</v>
      </c>
      <c r="I68" s="258" t="s">
        <v>267</v>
      </c>
      <c r="J68" s="258" t="s">
        <v>267</v>
      </c>
      <c r="K68" s="258" t="s">
        <v>267</v>
      </c>
      <c r="L68" s="258" t="s">
        <v>267</v>
      </c>
      <c r="M68" s="258" t="s">
        <v>265</v>
      </c>
      <c r="N68" s="258" t="s">
        <v>267</v>
      </c>
      <c r="O68" s="258" t="s">
        <v>267</v>
      </c>
      <c r="P68" s="258" t="s">
        <v>265</v>
      </c>
      <c r="Q68" s="258" t="s">
        <v>267</v>
      </c>
      <c r="R68" s="258" t="s">
        <v>267</v>
      </c>
      <c r="S68" s="258" t="s">
        <v>267</v>
      </c>
      <c r="T68" s="258" t="s">
        <v>267</v>
      </c>
      <c r="U68" s="258" t="s">
        <v>267</v>
      </c>
      <c r="V68" s="258" t="s">
        <v>267</v>
      </c>
      <c r="W68" s="258" t="s">
        <v>267</v>
      </c>
      <c r="X68" s="258" t="s">
        <v>267</v>
      </c>
      <c r="Y68" s="258" t="s">
        <v>265</v>
      </c>
      <c r="Z68" s="258" t="s">
        <v>267</v>
      </c>
      <c r="AA68" s="258" t="s">
        <v>266</v>
      </c>
      <c r="AB68" s="258" t="s">
        <v>267</v>
      </c>
      <c r="AC68" s="258" t="s">
        <v>267</v>
      </c>
      <c r="AD68" s="258" t="s">
        <v>265</v>
      </c>
      <c r="AE68" s="258" t="s">
        <v>266</v>
      </c>
      <c r="AF68" s="258" t="s">
        <v>267</v>
      </c>
      <c r="AG68" s="258" t="s">
        <v>266</v>
      </c>
      <c r="AH68" s="258" t="s">
        <v>266</v>
      </c>
      <c r="AI68" s="258" t="s">
        <v>266</v>
      </c>
      <c r="AJ68" s="258" t="s">
        <v>266</v>
      </c>
      <c r="AK68" s="258" t="s">
        <v>266</v>
      </c>
    </row>
    <row r="69" spans="1:37" x14ac:dyDescent="0.2">
      <c r="A69" s="258">
        <v>213210</v>
      </c>
      <c r="B69" s="258" t="str">
        <f>VLOOKUP(A69,'[2]اعلام كامل'!$A$2:$E$7000,5,0)</f>
        <v>س4ح</v>
      </c>
      <c r="C69" s="258" t="s">
        <v>267</v>
      </c>
      <c r="D69" s="258" t="s">
        <v>265</v>
      </c>
      <c r="E69" s="258" t="s">
        <v>267</v>
      </c>
      <c r="F69" s="258" t="s">
        <v>267</v>
      </c>
      <c r="G69" s="258" t="s">
        <v>267</v>
      </c>
      <c r="H69" s="258" t="s">
        <v>267</v>
      </c>
      <c r="I69" s="258" t="s">
        <v>267</v>
      </c>
      <c r="J69" s="258" t="s">
        <v>267</v>
      </c>
      <c r="K69" s="258" t="s">
        <v>267</v>
      </c>
      <c r="L69" s="258" t="s">
        <v>267</v>
      </c>
      <c r="M69" s="258" t="s">
        <v>267</v>
      </c>
      <c r="N69" s="258" t="s">
        <v>267</v>
      </c>
      <c r="O69" s="258" t="s">
        <v>267</v>
      </c>
      <c r="P69" s="258" t="s">
        <v>267</v>
      </c>
      <c r="Q69" s="258" t="s">
        <v>267</v>
      </c>
      <c r="R69" s="258" t="s">
        <v>265</v>
      </c>
      <c r="S69" s="258" t="s">
        <v>265</v>
      </c>
      <c r="T69" s="258" t="s">
        <v>267</v>
      </c>
      <c r="U69" s="258" t="s">
        <v>267</v>
      </c>
      <c r="V69" s="258" t="s">
        <v>267</v>
      </c>
      <c r="W69" s="258" t="s">
        <v>267</v>
      </c>
      <c r="X69" s="258" t="s">
        <v>267</v>
      </c>
      <c r="Y69" s="258" t="s">
        <v>266</v>
      </c>
      <c r="Z69" s="258" t="s">
        <v>267</v>
      </c>
      <c r="AA69" s="258" t="s">
        <v>265</v>
      </c>
      <c r="AB69" s="258" t="s">
        <v>267</v>
      </c>
      <c r="AC69" s="258" t="s">
        <v>267</v>
      </c>
      <c r="AD69" s="258" t="s">
        <v>267</v>
      </c>
      <c r="AE69" s="258" t="s">
        <v>265</v>
      </c>
      <c r="AF69" s="258" t="s">
        <v>267</v>
      </c>
      <c r="AG69" s="258" t="s">
        <v>266</v>
      </c>
      <c r="AH69" s="258" t="s">
        <v>266</v>
      </c>
      <c r="AI69" s="258" t="s">
        <v>266</v>
      </c>
      <c r="AJ69" s="258" t="s">
        <v>266</v>
      </c>
      <c r="AK69" s="258" t="s">
        <v>266</v>
      </c>
    </row>
    <row r="70" spans="1:37" x14ac:dyDescent="0.2">
      <c r="A70" s="258">
        <v>213214</v>
      </c>
      <c r="B70" s="258" t="str">
        <f>VLOOKUP(A70,'[2]اعلام كامل'!$A$2:$E$7000,5,0)</f>
        <v>س4ح</v>
      </c>
      <c r="C70" s="258" t="s">
        <v>267</v>
      </c>
      <c r="D70" s="258" t="s">
        <v>267</v>
      </c>
      <c r="E70" s="258" t="s">
        <v>267</v>
      </c>
      <c r="F70" s="258" t="s">
        <v>267</v>
      </c>
      <c r="G70" s="258" t="s">
        <v>265</v>
      </c>
      <c r="H70" s="258" t="s">
        <v>267</v>
      </c>
      <c r="I70" s="258" t="s">
        <v>267</v>
      </c>
      <c r="J70" s="258" t="s">
        <v>267</v>
      </c>
      <c r="K70" s="258" t="s">
        <v>267</v>
      </c>
      <c r="L70" s="258" t="s">
        <v>267</v>
      </c>
      <c r="M70" s="258" t="s">
        <v>267</v>
      </c>
      <c r="N70" s="258" t="s">
        <v>267</v>
      </c>
      <c r="O70" s="258" t="s">
        <v>267</v>
      </c>
      <c r="P70" s="258" t="s">
        <v>267</v>
      </c>
      <c r="Q70" s="258" t="s">
        <v>267</v>
      </c>
      <c r="R70" s="258" t="s">
        <v>267</v>
      </c>
      <c r="S70" s="258" t="s">
        <v>267</v>
      </c>
      <c r="T70" s="258" t="s">
        <v>267</v>
      </c>
      <c r="U70" s="258" t="s">
        <v>267</v>
      </c>
      <c r="V70" s="258" t="s">
        <v>267</v>
      </c>
      <c r="W70" s="258" t="s">
        <v>267</v>
      </c>
      <c r="X70" s="258" t="s">
        <v>267</v>
      </c>
      <c r="Y70" s="258" t="s">
        <v>267</v>
      </c>
      <c r="Z70" s="258" t="s">
        <v>265</v>
      </c>
      <c r="AA70" s="258" t="s">
        <v>265</v>
      </c>
      <c r="AB70" s="258" t="s">
        <v>267</v>
      </c>
      <c r="AC70" s="258" t="s">
        <v>267</v>
      </c>
      <c r="AD70" s="258" t="s">
        <v>267</v>
      </c>
      <c r="AE70" s="258" t="s">
        <v>265</v>
      </c>
      <c r="AF70" s="258" t="s">
        <v>267</v>
      </c>
      <c r="AG70" s="258" t="s">
        <v>266</v>
      </c>
      <c r="AH70" s="258" t="s">
        <v>266</v>
      </c>
      <c r="AI70" s="258" t="s">
        <v>266</v>
      </c>
      <c r="AJ70" s="258" t="s">
        <v>266</v>
      </c>
      <c r="AK70" s="258" t="s">
        <v>266</v>
      </c>
    </row>
    <row r="71" spans="1:37" x14ac:dyDescent="0.2">
      <c r="A71" s="258">
        <v>213226</v>
      </c>
      <c r="B71" s="258" t="str">
        <f>VLOOKUP(A71,'[2]اعلام كامل'!$A$2:$E$7000,5,0)</f>
        <v>س4ح</v>
      </c>
      <c r="C71" s="258" t="s">
        <v>267</v>
      </c>
      <c r="D71" s="258" t="s">
        <v>267</v>
      </c>
      <c r="E71" s="258" t="s">
        <v>267</v>
      </c>
      <c r="F71" s="258" t="s">
        <v>267</v>
      </c>
      <c r="G71" s="258" t="s">
        <v>267</v>
      </c>
      <c r="H71" s="258" t="s">
        <v>267</v>
      </c>
      <c r="I71" s="258" t="s">
        <v>267</v>
      </c>
      <c r="J71" s="258" t="s">
        <v>265</v>
      </c>
      <c r="K71" s="258" t="s">
        <v>267</v>
      </c>
      <c r="L71" s="258" t="s">
        <v>267</v>
      </c>
      <c r="M71" s="258" t="s">
        <v>267</v>
      </c>
      <c r="N71" s="258" t="s">
        <v>267</v>
      </c>
      <c r="O71" s="258" t="s">
        <v>267</v>
      </c>
      <c r="P71" s="258" t="s">
        <v>265</v>
      </c>
      <c r="Q71" s="258" t="s">
        <v>267</v>
      </c>
      <c r="R71" s="258" t="s">
        <v>267</v>
      </c>
      <c r="S71" s="258" t="s">
        <v>267</v>
      </c>
      <c r="T71" s="258" t="s">
        <v>267</v>
      </c>
      <c r="U71" s="258" t="s">
        <v>267</v>
      </c>
      <c r="V71" s="258" t="s">
        <v>265</v>
      </c>
      <c r="W71" s="258" t="s">
        <v>267</v>
      </c>
      <c r="X71" s="258" t="s">
        <v>267</v>
      </c>
      <c r="Y71" s="258" t="s">
        <v>265</v>
      </c>
      <c r="Z71" s="258" t="s">
        <v>265</v>
      </c>
      <c r="AA71" s="258" t="s">
        <v>267</v>
      </c>
      <c r="AB71" s="258" t="s">
        <v>267</v>
      </c>
      <c r="AC71" s="258" t="s">
        <v>267</v>
      </c>
      <c r="AD71" s="258" t="s">
        <v>267</v>
      </c>
      <c r="AE71" s="258" t="s">
        <v>265</v>
      </c>
      <c r="AF71" s="258" t="s">
        <v>265</v>
      </c>
      <c r="AG71" s="258" t="s">
        <v>266</v>
      </c>
      <c r="AH71" s="258" t="s">
        <v>266</v>
      </c>
      <c r="AI71" s="258" t="s">
        <v>266</v>
      </c>
      <c r="AJ71" s="258" t="s">
        <v>266</v>
      </c>
      <c r="AK71" s="258" t="s">
        <v>266</v>
      </c>
    </row>
    <row r="72" spans="1:37" x14ac:dyDescent="0.2">
      <c r="A72" s="258">
        <v>213230</v>
      </c>
      <c r="B72" s="258" t="str">
        <f>VLOOKUP(A72,'[2]اعلام كامل'!$A$2:$E$7000,5,0)</f>
        <v>س4ح</v>
      </c>
      <c r="C72" s="258" t="s">
        <v>267</v>
      </c>
      <c r="D72" s="258" t="s">
        <v>267</v>
      </c>
      <c r="E72" s="258" t="s">
        <v>267</v>
      </c>
      <c r="F72" s="258" t="s">
        <v>265</v>
      </c>
      <c r="G72" s="258" t="s">
        <v>267</v>
      </c>
      <c r="H72" s="258" t="s">
        <v>267</v>
      </c>
      <c r="I72" s="258" t="s">
        <v>267</v>
      </c>
      <c r="J72" s="258" t="s">
        <v>265</v>
      </c>
      <c r="K72" s="258" t="s">
        <v>267</v>
      </c>
      <c r="L72" s="258" t="s">
        <v>267</v>
      </c>
      <c r="M72" s="258" t="s">
        <v>267</v>
      </c>
      <c r="N72" s="258" t="s">
        <v>267</v>
      </c>
      <c r="O72" s="258" t="s">
        <v>267</v>
      </c>
      <c r="P72" s="258" t="s">
        <v>267</v>
      </c>
      <c r="Q72" s="258" t="s">
        <v>267</v>
      </c>
      <c r="R72" s="258" t="s">
        <v>267</v>
      </c>
      <c r="S72" s="258" t="s">
        <v>267</v>
      </c>
      <c r="T72" s="258" t="s">
        <v>267</v>
      </c>
      <c r="U72" s="258" t="s">
        <v>267</v>
      </c>
      <c r="V72" s="258" t="s">
        <v>267</v>
      </c>
      <c r="W72" s="258" t="s">
        <v>267</v>
      </c>
      <c r="X72" s="258" t="s">
        <v>267</v>
      </c>
      <c r="Y72" s="258" t="s">
        <v>267</v>
      </c>
      <c r="Z72" s="258" t="s">
        <v>267</v>
      </c>
      <c r="AA72" s="258" t="s">
        <v>265</v>
      </c>
      <c r="AB72" s="258" t="s">
        <v>267</v>
      </c>
      <c r="AC72" s="258" t="s">
        <v>267</v>
      </c>
      <c r="AD72" s="258" t="s">
        <v>265</v>
      </c>
      <c r="AE72" s="258" t="s">
        <v>265</v>
      </c>
      <c r="AF72" s="258" t="s">
        <v>267</v>
      </c>
      <c r="AG72" s="258" t="s">
        <v>266</v>
      </c>
      <c r="AH72" s="258" t="s">
        <v>266</v>
      </c>
      <c r="AI72" s="258" t="s">
        <v>266</v>
      </c>
      <c r="AJ72" s="258" t="s">
        <v>266</v>
      </c>
      <c r="AK72" s="258" t="s">
        <v>266</v>
      </c>
    </row>
    <row r="73" spans="1:37" x14ac:dyDescent="0.2">
      <c r="A73" s="258">
        <v>213241</v>
      </c>
      <c r="B73" s="258" t="str">
        <f>VLOOKUP(A73,'[2]اعلام كامل'!$A$2:$E$7000,5,0)</f>
        <v>س4ح</v>
      </c>
      <c r="C73" s="258" t="s">
        <v>265</v>
      </c>
      <c r="D73" s="258" t="s">
        <v>267</v>
      </c>
      <c r="E73" s="258" t="s">
        <v>265</v>
      </c>
      <c r="F73" s="258" t="s">
        <v>267</v>
      </c>
      <c r="G73" s="258" t="s">
        <v>267</v>
      </c>
      <c r="H73" s="258" t="s">
        <v>267</v>
      </c>
      <c r="I73" s="258" t="s">
        <v>267</v>
      </c>
      <c r="J73" s="258" t="s">
        <v>267</v>
      </c>
      <c r="K73" s="258" t="s">
        <v>267</v>
      </c>
      <c r="L73" s="258" t="s">
        <v>267</v>
      </c>
      <c r="M73" s="258" t="s">
        <v>267</v>
      </c>
      <c r="N73" s="258" t="s">
        <v>267</v>
      </c>
      <c r="O73" s="258" t="s">
        <v>267</v>
      </c>
      <c r="P73" s="258" t="s">
        <v>267</v>
      </c>
      <c r="Q73" s="258" t="s">
        <v>267</v>
      </c>
      <c r="R73" s="258" t="s">
        <v>267</v>
      </c>
      <c r="S73" s="258" t="s">
        <v>267</v>
      </c>
      <c r="T73" s="258" t="s">
        <v>267</v>
      </c>
      <c r="U73" s="258" t="s">
        <v>267</v>
      </c>
      <c r="V73" s="258" t="s">
        <v>267</v>
      </c>
      <c r="W73" s="258" t="s">
        <v>267</v>
      </c>
      <c r="X73" s="258" t="s">
        <v>267</v>
      </c>
      <c r="Y73" s="258" t="s">
        <v>267</v>
      </c>
      <c r="Z73" s="258" t="s">
        <v>267</v>
      </c>
      <c r="AA73" s="258" t="s">
        <v>267</v>
      </c>
      <c r="AB73" s="258" t="s">
        <v>267</v>
      </c>
      <c r="AC73" s="258" t="s">
        <v>267</v>
      </c>
      <c r="AD73" s="258" t="s">
        <v>267</v>
      </c>
      <c r="AE73" s="258" t="s">
        <v>267</v>
      </c>
      <c r="AF73" s="258" t="s">
        <v>267</v>
      </c>
      <c r="AG73" s="258" t="s">
        <v>266</v>
      </c>
      <c r="AH73" s="258" t="s">
        <v>266</v>
      </c>
      <c r="AI73" s="258" t="s">
        <v>266</v>
      </c>
      <c r="AJ73" s="258" t="s">
        <v>266</v>
      </c>
      <c r="AK73" s="258" t="s">
        <v>266</v>
      </c>
    </row>
    <row r="74" spans="1:37" x14ac:dyDescent="0.2">
      <c r="A74" s="258">
        <v>213242</v>
      </c>
      <c r="B74" s="258" t="str">
        <f>VLOOKUP(A74,'[2]اعلام كامل'!$A$2:$E$7000,5,0)</f>
        <v>س4ح</v>
      </c>
      <c r="C74" s="258" t="s">
        <v>267</v>
      </c>
      <c r="D74" s="258" t="s">
        <v>267</v>
      </c>
      <c r="E74" s="258" t="s">
        <v>267</v>
      </c>
      <c r="F74" s="258" t="s">
        <v>267</v>
      </c>
      <c r="G74" s="258" t="s">
        <v>267</v>
      </c>
      <c r="H74" s="258" t="s">
        <v>267</v>
      </c>
      <c r="I74" s="258" t="s">
        <v>267</v>
      </c>
      <c r="J74" s="258" t="s">
        <v>267</v>
      </c>
      <c r="K74" s="258" t="s">
        <v>267</v>
      </c>
      <c r="L74" s="258" t="s">
        <v>267</v>
      </c>
      <c r="M74" s="258" t="s">
        <v>266</v>
      </c>
      <c r="N74" s="258" t="s">
        <v>267</v>
      </c>
      <c r="O74" s="258" t="s">
        <v>267</v>
      </c>
      <c r="P74" s="258" t="s">
        <v>267</v>
      </c>
      <c r="Q74" s="258" t="s">
        <v>266</v>
      </c>
      <c r="R74" s="258" t="s">
        <v>267</v>
      </c>
      <c r="S74" s="258" t="s">
        <v>266</v>
      </c>
      <c r="T74" s="258" t="s">
        <v>267</v>
      </c>
      <c r="U74" s="258" t="s">
        <v>267</v>
      </c>
      <c r="V74" s="258" t="s">
        <v>267</v>
      </c>
      <c r="W74" s="258" t="s">
        <v>266</v>
      </c>
      <c r="X74" s="258" t="s">
        <v>267</v>
      </c>
      <c r="Y74" s="258" t="s">
        <v>267</v>
      </c>
      <c r="Z74" s="258" t="s">
        <v>267</v>
      </c>
      <c r="AA74" s="258" t="s">
        <v>267</v>
      </c>
      <c r="AB74" s="258" t="s">
        <v>265</v>
      </c>
      <c r="AC74" s="258" t="s">
        <v>267</v>
      </c>
      <c r="AD74" s="258" t="s">
        <v>267</v>
      </c>
      <c r="AE74" s="258" t="s">
        <v>267</v>
      </c>
      <c r="AF74" s="258" t="s">
        <v>267</v>
      </c>
      <c r="AG74" s="258" t="s">
        <v>266</v>
      </c>
      <c r="AH74" s="258" t="s">
        <v>266</v>
      </c>
      <c r="AI74" s="258" t="s">
        <v>266</v>
      </c>
      <c r="AJ74" s="258" t="s">
        <v>266</v>
      </c>
      <c r="AK74" s="258" t="s">
        <v>266</v>
      </c>
    </row>
    <row r="75" spans="1:37" x14ac:dyDescent="0.2">
      <c r="A75" s="258">
        <v>213254</v>
      </c>
      <c r="B75" s="258" t="str">
        <f>VLOOKUP(A75,'[2]اعلام كامل'!$A$2:$E$7000,5,0)</f>
        <v>س4ح</v>
      </c>
      <c r="C75" s="258" t="s">
        <v>265</v>
      </c>
      <c r="D75" s="258" t="s">
        <v>265</v>
      </c>
      <c r="E75" s="258" t="s">
        <v>267</v>
      </c>
      <c r="F75" s="258" t="s">
        <v>265</v>
      </c>
      <c r="G75" s="258" t="s">
        <v>265</v>
      </c>
      <c r="H75" s="258" t="s">
        <v>267</v>
      </c>
      <c r="I75" s="258" t="s">
        <v>267</v>
      </c>
      <c r="J75" s="258" t="s">
        <v>267</v>
      </c>
      <c r="K75" s="258" t="s">
        <v>267</v>
      </c>
      <c r="L75" s="258" t="s">
        <v>267</v>
      </c>
      <c r="M75" s="258" t="s">
        <v>267</v>
      </c>
      <c r="N75" s="258" t="s">
        <v>267</v>
      </c>
      <c r="O75" s="258" t="s">
        <v>267</v>
      </c>
      <c r="P75" s="258" t="s">
        <v>267</v>
      </c>
      <c r="Q75" s="258" t="s">
        <v>267</v>
      </c>
      <c r="R75" s="258" t="s">
        <v>265</v>
      </c>
      <c r="S75" s="258" t="s">
        <v>267</v>
      </c>
      <c r="T75" s="258" t="s">
        <v>267</v>
      </c>
      <c r="U75" s="258" t="s">
        <v>267</v>
      </c>
      <c r="V75" s="258" t="s">
        <v>267</v>
      </c>
      <c r="W75" s="258" t="s">
        <v>267</v>
      </c>
      <c r="X75" s="258" t="s">
        <v>267</v>
      </c>
      <c r="Y75" s="258" t="s">
        <v>267</v>
      </c>
      <c r="Z75" s="258" t="s">
        <v>267</v>
      </c>
      <c r="AA75" s="258" t="s">
        <v>267</v>
      </c>
      <c r="AB75" s="258" t="s">
        <v>266</v>
      </c>
      <c r="AC75" s="258" t="s">
        <v>267</v>
      </c>
      <c r="AD75" s="258" t="s">
        <v>267</v>
      </c>
      <c r="AE75" s="258" t="s">
        <v>266</v>
      </c>
      <c r="AF75" s="258" t="s">
        <v>267</v>
      </c>
      <c r="AG75" s="258" t="s">
        <v>266</v>
      </c>
      <c r="AH75" s="258" t="s">
        <v>266</v>
      </c>
      <c r="AI75" s="258" t="s">
        <v>266</v>
      </c>
      <c r="AJ75" s="258" t="s">
        <v>266</v>
      </c>
      <c r="AK75" s="258" t="s">
        <v>266</v>
      </c>
    </row>
    <row r="76" spans="1:37" x14ac:dyDescent="0.2">
      <c r="A76" s="258">
        <v>213266</v>
      </c>
      <c r="B76" s="258" t="str">
        <f>VLOOKUP(A76,'[2]اعلام كامل'!$A$2:$E$7000,5,0)</f>
        <v>س4ح</v>
      </c>
      <c r="C76" s="258" t="s">
        <v>267</v>
      </c>
      <c r="D76" s="258" t="s">
        <v>267</v>
      </c>
      <c r="E76" s="258" t="s">
        <v>267</v>
      </c>
      <c r="F76" s="258" t="s">
        <v>267</v>
      </c>
      <c r="G76" s="258" t="s">
        <v>265</v>
      </c>
      <c r="H76" s="258" t="s">
        <v>267</v>
      </c>
      <c r="I76" s="258" t="s">
        <v>267</v>
      </c>
      <c r="J76" s="258" t="s">
        <v>267</v>
      </c>
      <c r="K76" s="258" t="s">
        <v>267</v>
      </c>
      <c r="L76" s="258" t="s">
        <v>267</v>
      </c>
      <c r="M76" s="258" t="s">
        <v>265</v>
      </c>
      <c r="N76" s="258" t="s">
        <v>267</v>
      </c>
      <c r="O76" s="258" t="s">
        <v>267</v>
      </c>
      <c r="P76" s="258" t="s">
        <v>267</v>
      </c>
      <c r="Q76" s="258" t="s">
        <v>267</v>
      </c>
      <c r="R76" s="258" t="s">
        <v>267</v>
      </c>
      <c r="S76" s="258" t="s">
        <v>267</v>
      </c>
      <c r="T76" s="258" t="s">
        <v>267</v>
      </c>
      <c r="U76" s="258" t="s">
        <v>267</v>
      </c>
      <c r="V76" s="258" t="s">
        <v>267</v>
      </c>
      <c r="W76" s="258" t="s">
        <v>267</v>
      </c>
      <c r="X76" s="258" t="s">
        <v>267</v>
      </c>
      <c r="Y76" s="258" t="s">
        <v>267</v>
      </c>
      <c r="Z76" s="258" t="s">
        <v>267</v>
      </c>
      <c r="AA76" s="258" t="s">
        <v>267</v>
      </c>
      <c r="AB76" s="258" t="s">
        <v>267</v>
      </c>
      <c r="AC76" s="258" t="s">
        <v>267</v>
      </c>
      <c r="AD76" s="258" t="s">
        <v>265</v>
      </c>
      <c r="AE76" s="258" t="s">
        <v>265</v>
      </c>
      <c r="AF76" s="258" t="s">
        <v>267</v>
      </c>
      <c r="AG76" s="258" t="s">
        <v>266</v>
      </c>
      <c r="AH76" s="258" t="s">
        <v>266</v>
      </c>
      <c r="AI76" s="258" t="s">
        <v>266</v>
      </c>
      <c r="AJ76" s="258" t="s">
        <v>266</v>
      </c>
      <c r="AK76" s="258" t="s">
        <v>266</v>
      </c>
    </row>
    <row r="77" spans="1:37" x14ac:dyDescent="0.2">
      <c r="A77" s="258">
        <v>213280</v>
      </c>
      <c r="B77" s="258" t="str">
        <f>VLOOKUP(A77,'[2]اعلام كامل'!$A$2:$E$7000,5,0)</f>
        <v>س4ح</v>
      </c>
      <c r="C77" s="258" t="s">
        <v>265</v>
      </c>
      <c r="D77" s="258" t="s">
        <v>267</v>
      </c>
      <c r="E77" s="258" t="s">
        <v>267</v>
      </c>
      <c r="F77" s="258" t="s">
        <v>265</v>
      </c>
      <c r="G77" s="258" t="s">
        <v>265</v>
      </c>
      <c r="H77" s="258" t="s">
        <v>265</v>
      </c>
      <c r="I77" s="258" t="s">
        <v>267</v>
      </c>
      <c r="J77" s="258" t="s">
        <v>267</v>
      </c>
      <c r="K77" s="258" t="s">
        <v>267</v>
      </c>
      <c r="L77" s="258" t="s">
        <v>267</v>
      </c>
      <c r="M77" s="258" t="s">
        <v>267</v>
      </c>
      <c r="N77" s="258" t="s">
        <v>267</v>
      </c>
      <c r="O77" s="258" t="s">
        <v>267</v>
      </c>
      <c r="P77" s="258" t="s">
        <v>267</v>
      </c>
      <c r="Q77" s="258" t="s">
        <v>267</v>
      </c>
      <c r="R77" s="258" t="s">
        <v>267</v>
      </c>
      <c r="S77" s="258" t="s">
        <v>267</v>
      </c>
      <c r="T77" s="258" t="s">
        <v>267</v>
      </c>
      <c r="U77" s="258" t="s">
        <v>267</v>
      </c>
      <c r="V77" s="258" t="s">
        <v>267</v>
      </c>
      <c r="W77" s="258" t="s">
        <v>267</v>
      </c>
      <c r="X77" s="258" t="s">
        <v>267</v>
      </c>
      <c r="Y77" s="258" t="s">
        <v>267</v>
      </c>
      <c r="Z77" s="258" t="s">
        <v>267</v>
      </c>
      <c r="AA77" s="258" t="s">
        <v>267</v>
      </c>
      <c r="AB77" s="258" t="s">
        <v>267</v>
      </c>
      <c r="AC77" s="258" t="s">
        <v>267</v>
      </c>
      <c r="AD77" s="258" t="s">
        <v>267</v>
      </c>
      <c r="AE77" s="258" t="s">
        <v>267</v>
      </c>
      <c r="AF77" s="258" t="s">
        <v>267</v>
      </c>
      <c r="AG77" s="258" t="s">
        <v>266</v>
      </c>
      <c r="AH77" s="258" t="s">
        <v>266</v>
      </c>
      <c r="AI77" s="258" t="s">
        <v>266</v>
      </c>
      <c r="AJ77" s="258" t="s">
        <v>266</v>
      </c>
      <c r="AK77" s="258" t="s">
        <v>266</v>
      </c>
    </row>
    <row r="78" spans="1:37" x14ac:dyDescent="0.2">
      <c r="A78" s="258">
        <v>213293</v>
      </c>
      <c r="B78" s="258" t="str">
        <f>VLOOKUP(A78,'[2]اعلام كامل'!$A$2:$E$7000,5,0)</f>
        <v>س4ح</v>
      </c>
      <c r="C78" s="258" t="s">
        <v>267</v>
      </c>
      <c r="D78" s="258" t="s">
        <v>267</v>
      </c>
      <c r="E78" s="258" t="s">
        <v>267</v>
      </c>
      <c r="F78" s="258" t="s">
        <v>265</v>
      </c>
      <c r="G78" s="258" t="s">
        <v>267</v>
      </c>
      <c r="H78" s="258" t="s">
        <v>265</v>
      </c>
      <c r="I78" s="258" t="s">
        <v>267</v>
      </c>
      <c r="J78" s="258" t="s">
        <v>267</v>
      </c>
      <c r="K78" s="258" t="s">
        <v>267</v>
      </c>
      <c r="L78" s="258" t="s">
        <v>267</v>
      </c>
      <c r="M78" s="258" t="s">
        <v>265</v>
      </c>
      <c r="N78" s="258" t="s">
        <v>267</v>
      </c>
      <c r="O78" s="258" t="s">
        <v>267</v>
      </c>
      <c r="P78" s="258" t="s">
        <v>267</v>
      </c>
      <c r="Q78" s="258" t="s">
        <v>267</v>
      </c>
      <c r="R78" s="258" t="s">
        <v>267</v>
      </c>
      <c r="S78" s="258" t="s">
        <v>265</v>
      </c>
      <c r="T78" s="258" t="s">
        <v>267</v>
      </c>
      <c r="U78" s="258" t="s">
        <v>267</v>
      </c>
      <c r="V78" s="258" t="s">
        <v>267</v>
      </c>
      <c r="W78" s="258" t="s">
        <v>265</v>
      </c>
      <c r="X78" s="258" t="s">
        <v>267</v>
      </c>
      <c r="Y78" s="258" t="s">
        <v>265</v>
      </c>
      <c r="Z78" s="258" t="s">
        <v>267</v>
      </c>
      <c r="AA78" s="258" t="s">
        <v>267</v>
      </c>
      <c r="AB78" s="258" t="s">
        <v>267</v>
      </c>
      <c r="AC78" s="258" t="s">
        <v>267</v>
      </c>
      <c r="AD78" s="258" t="s">
        <v>267</v>
      </c>
      <c r="AE78" s="258" t="s">
        <v>266</v>
      </c>
      <c r="AF78" s="258" t="s">
        <v>267</v>
      </c>
      <c r="AG78" s="258" t="s">
        <v>266</v>
      </c>
      <c r="AH78" s="258" t="s">
        <v>266</v>
      </c>
      <c r="AI78" s="258" t="s">
        <v>266</v>
      </c>
      <c r="AJ78" s="258" t="s">
        <v>266</v>
      </c>
      <c r="AK78" s="258" t="s">
        <v>266</v>
      </c>
    </row>
    <row r="79" spans="1:37" x14ac:dyDescent="0.2">
      <c r="A79" s="258">
        <v>213297</v>
      </c>
      <c r="B79" s="258" t="str">
        <f>VLOOKUP(A79,'[2]اعلام كامل'!$A$2:$E$7000,5,0)</f>
        <v>س4ح</v>
      </c>
      <c r="C79" s="258" t="s">
        <v>267</v>
      </c>
      <c r="D79" s="258" t="s">
        <v>267</v>
      </c>
      <c r="E79" s="258" t="s">
        <v>267</v>
      </c>
      <c r="F79" s="258" t="s">
        <v>267</v>
      </c>
      <c r="G79" s="258" t="s">
        <v>267</v>
      </c>
      <c r="H79" s="258" t="s">
        <v>267</v>
      </c>
      <c r="I79" s="258" t="s">
        <v>267</v>
      </c>
      <c r="J79" s="258" t="s">
        <v>267</v>
      </c>
      <c r="K79" s="258" t="s">
        <v>267</v>
      </c>
      <c r="L79" s="258" t="s">
        <v>267</v>
      </c>
      <c r="M79" s="258" t="s">
        <v>265</v>
      </c>
      <c r="N79" s="258" t="s">
        <v>267</v>
      </c>
      <c r="O79" s="258" t="s">
        <v>267</v>
      </c>
      <c r="P79" s="258" t="s">
        <v>267</v>
      </c>
      <c r="Q79" s="258" t="s">
        <v>267</v>
      </c>
      <c r="R79" s="258" t="s">
        <v>267</v>
      </c>
      <c r="S79" s="258" t="s">
        <v>267</v>
      </c>
      <c r="T79" s="258" t="s">
        <v>267</v>
      </c>
      <c r="U79" s="258" t="s">
        <v>267</v>
      </c>
      <c r="V79" s="258" t="s">
        <v>267</v>
      </c>
      <c r="W79" s="258" t="s">
        <v>267</v>
      </c>
      <c r="X79" s="258" t="s">
        <v>267</v>
      </c>
      <c r="Y79" s="258" t="s">
        <v>267</v>
      </c>
      <c r="Z79" s="258" t="s">
        <v>267</v>
      </c>
      <c r="AA79" s="258" t="s">
        <v>267</v>
      </c>
      <c r="AB79" s="258" t="s">
        <v>267</v>
      </c>
      <c r="AC79" s="258" t="s">
        <v>267</v>
      </c>
      <c r="AD79" s="258" t="s">
        <v>267</v>
      </c>
      <c r="AE79" s="258" t="s">
        <v>267</v>
      </c>
      <c r="AF79" s="258" t="s">
        <v>267</v>
      </c>
      <c r="AG79" s="258" t="s">
        <v>266</v>
      </c>
      <c r="AH79" s="258" t="s">
        <v>266</v>
      </c>
      <c r="AI79" s="258" t="s">
        <v>266</v>
      </c>
      <c r="AJ79" s="258" t="s">
        <v>266</v>
      </c>
      <c r="AK79" s="258" t="s">
        <v>266</v>
      </c>
    </row>
    <row r="80" spans="1:37" x14ac:dyDescent="0.2">
      <c r="A80" s="258">
        <v>213304</v>
      </c>
      <c r="B80" s="258" t="str">
        <f>VLOOKUP(A80,'[2]اعلام كامل'!$A$2:$E$7000,5,0)</f>
        <v>س4ح</v>
      </c>
      <c r="C80" s="258" t="s">
        <v>265</v>
      </c>
      <c r="D80" s="258" t="s">
        <v>267</v>
      </c>
      <c r="E80" s="258" t="s">
        <v>267</v>
      </c>
      <c r="F80" s="258" t="s">
        <v>267</v>
      </c>
      <c r="G80" s="258" t="s">
        <v>267</v>
      </c>
      <c r="H80" s="258" t="s">
        <v>267</v>
      </c>
      <c r="I80" s="258" t="s">
        <v>267</v>
      </c>
      <c r="J80" s="258" t="s">
        <v>267</v>
      </c>
      <c r="K80" s="258" t="s">
        <v>267</v>
      </c>
      <c r="L80" s="258" t="s">
        <v>267</v>
      </c>
      <c r="M80" s="258" t="s">
        <v>267</v>
      </c>
      <c r="N80" s="258" t="s">
        <v>267</v>
      </c>
      <c r="O80" s="258" t="s">
        <v>267</v>
      </c>
      <c r="P80" s="258" t="s">
        <v>267</v>
      </c>
      <c r="Q80" s="258" t="s">
        <v>267</v>
      </c>
      <c r="R80" s="258" t="s">
        <v>267</v>
      </c>
      <c r="S80" s="258" t="s">
        <v>267</v>
      </c>
      <c r="T80" s="258" t="s">
        <v>267</v>
      </c>
      <c r="U80" s="258" t="s">
        <v>267</v>
      </c>
      <c r="V80" s="258" t="s">
        <v>267</v>
      </c>
      <c r="W80" s="258" t="s">
        <v>267</v>
      </c>
      <c r="X80" s="258" t="s">
        <v>267</v>
      </c>
      <c r="Y80" s="258" t="s">
        <v>267</v>
      </c>
      <c r="Z80" s="258" t="s">
        <v>267</v>
      </c>
      <c r="AA80" s="258" t="s">
        <v>267</v>
      </c>
      <c r="AB80" s="258" t="s">
        <v>267</v>
      </c>
      <c r="AC80" s="258" t="s">
        <v>267</v>
      </c>
      <c r="AD80" s="258" t="s">
        <v>267</v>
      </c>
      <c r="AE80" s="258" t="s">
        <v>267</v>
      </c>
      <c r="AF80" s="258" t="s">
        <v>267</v>
      </c>
      <c r="AG80" s="258" t="s">
        <v>266</v>
      </c>
      <c r="AH80" s="258" t="s">
        <v>266</v>
      </c>
      <c r="AI80" s="258" t="s">
        <v>266</v>
      </c>
      <c r="AJ80" s="258" t="s">
        <v>266</v>
      </c>
      <c r="AK80" s="258" t="s">
        <v>266</v>
      </c>
    </row>
    <row r="81" spans="1:37" x14ac:dyDescent="0.2">
      <c r="A81" s="258">
        <v>213319</v>
      </c>
      <c r="B81" s="258" t="str">
        <f>VLOOKUP(A81,'[2]اعلام كامل'!$A$2:$E$7000,5,0)</f>
        <v>س4ح</v>
      </c>
      <c r="C81" s="258" t="s">
        <v>267</v>
      </c>
      <c r="D81" s="258" t="s">
        <v>267</v>
      </c>
      <c r="E81" s="258" t="s">
        <v>265</v>
      </c>
      <c r="F81" s="258" t="s">
        <v>267</v>
      </c>
      <c r="G81" s="258" t="s">
        <v>265</v>
      </c>
      <c r="H81" s="258" t="s">
        <v>265</v>
      </c>
      <c r="I81" s="258" t="s">
        <v>265</v>
      </c>
      <c r="J81" s="258" t="s">
        <v>267</v>
      </c>
      <c r="K81" s="258" t="s">
        <v>267</v>
      </c>
      <c r="L81" s="258" t="s">
        <v>267</v>
      </c>
      <c r="M81" s="258" t="s">
        <v>267</v>
      </c>
      <c r="N81" s="258" t="s">
        <v>267</v>
      </c>
      <c r="O81" s="258" t="s">
        <v>267</v>
      </c>
      <c r="P81" s="258" t="s">
        <v>265</v>
      </c>
      <c r="Q81" s="258" t="s">
        <v>267</v>
      </c>
      <c r="R81" s="258" t="s">
        <v>267</v>
      </c>
      <c r="S81" s="258" t="s">
        <v>267</v>
      </c>
      <c r="T81" s="258" t="s">
        <v>267</v>
      </c>
      <c r="U81" s="258" t="s">
        <v>267</v>
      </c>
      <c r="V81" s="258" t="s">
        <v>267</v>
      </c>
      <c r="W81" s="258" t="s">
        <v>267</v>
      </c>
      <c r="X81" s="258" t="s">
        <v>267</v>
      </c>
      <c r="Y81" s="258" t="s">
        <v>267</v>
      </c>
      <c r="Z81" s="258" t="s">
        <v>265</v>
      </c>
      <c r="AA81" s="258" t="s">
        <v>267</v>
      </c>
      <c r="AB81" s="258" t="s">
        <v>267</v>
      </c>
      <c r="AC81" s="258" t="s">
        <v>267</v>
      </c>
      <c r="AD81" s="258" t="s">
        <v>265</v>
      </c>
      <c r="AE81" s="258" t="s">
        <v>265</v>
      </c>
      <c r="AF81" s="258" t="s">
        <v>267</v>
      </c>
      <c r="AG81" s="258" t="s">
        <v>266</v>
      </c>
      <c r="AH81" s="258" t="s">
        <v>266</v>
      </c>
      <c r="AI81" s="258" t="s">
        <v>266</v>
      </c>
      <c r="AJ81" s="258" t="s">
        <v>266</v>
      </c>
      <c r="AK81" s="258" t="s">
        <v>266</v>
      </c>
    </row>
    <row r="82" spans="1:37" x14ac:dyDescent="0.2">
      <c r="A82" s="258">
        <v>213367</v>
      </c>
      <c r="B82" s="258" t="str">
        <f>VLOOKUP(A82,'[2]اعلام كامل'!$A$2:$E$7000,5,0)</f>
        <v>س4ح</v>
      </c>
      <c r="C82" s="258" t="s">
        <v>267</v>
      </c>
      <c r="D82" s="258" t="s">
        <v>267</v>
      </c>
      <c r="E82" s="258" t="s">
        <v>267</v>
      </c>
      <c r="F82" s="258" t="s">
        <v>267</v>
      </c>
      <c r="G82" s="258" t="s">
        <v>267</v>
      </c>
      <c r="H82" s="258" t="s">
        <v>267</v>
      </c>
      <c r="I82" s="258" t="s">
        <v>267</v>
      </c>
      <c r="J82" s="258" t="s">
        <v>267</v>
      </c>
      <c r="K82" s="258" t="s">
        <v>265</v>
      </c>
      <c r="L82" s="258" t="s">
        <v>265</v>
      </c>
      <c r="M82" s="258" t="s">
        <v>265</v>
      </c>
      <c r="N82" s="258" t="s">
        <v>267</v>
      </c>
      <c r="O82" s="258" t="s">
        <v>267</v>
      </c>
      <c r="P82" s="258" t="s">
        <v>267</v>
      </c>
      <c r="Q82" s="258" t="s">
        <v>267</v>
      </c>
      <c r="R82" s="258" t="s">
        <v>267</v>
      </c>
      <c r="S82" s="258" t="s">
        <v>267</v>
      </c>
      <c r="T82" s="258" t="s">
        <v>267</v>
      </c>
      <c r="U82" s="258" t="s">
        <v>267</v>
      </c>
      <c r="V82" s="258" t="s">
        <v>267</v>
      </c>
      <c r="W82" s="258" t="s">
        <v>267</v>
      </c>
      <c r="X82" s="258" t="s">
        <v>267</v>
      </c>
      <c r="Y82" s="258" t="s">
        <v>267</v>
      </c>
      <c r="Z82" s="258" t="s">
        <v>267</v>
      </c>
      <c r="AA82" s="258" t="s">
        <v>267</v>
      </c>
      <c r="AB82" s="258" t="s">
        <v>267</v>
      </c>
      <c r="AC82" s="258" t="s">
        <v>267</v>
      </c>
      <c r="AD82" s="258" t="s">
        <v>267</v>
      </c>
      <c r="AE82" s="258" t="s">
        <v>265</v>
      </c>
      <c r="AF82" s="258" t="s">
        <v>267</v>
      </c>
      <c r="AG82" s="258" t="s">
        <v>266</v>
      </c>
      <c r="AH82" s="258" t="s">
        <v>266</v>
      </c>
      <c r="AI82" s="258" t="s">
        <v>266</v>
      </c>
      <c r="AJ82" s="258" t="s">
        <v>266</v>
      </c>
      <c r="AK82" s="258" t="s">
        <v>266</v>
      </c>
    </row>
    <row r="83" spans="1:37" x14ac:dyDescent="0.2">
      <c r="A83" s="258">
        <v>213374</v>
      </c>
      <c r="B83" s="258" t="str">
        <f>VLOOKUP(A83,'[2]اعلام كامل'!$A$2:$E$7000,5,0)</f>
        <v>س4ح</v>
      </c>
      <c r="C83" s="258" t="s">
        <v>265</v>
      </c>
      <c r="D83" s="258" t="s">
        <v>267</v>
      </c>
      <c r="E83" s="258" t="s">
        <v>267</v>
      </c>
      <c r="F83" s="258" t="s">
        <v>265</v>
      </c>
      <c r="G83" s="258" t="s">
        <v>265</v>
      </c>
      <c r="H83" s="258" t="s">
        <v>267</v>
      </c>
      <c r="I83" s="258" t="s">
        <v>265</v>
      </c>
      <c r="J83" s="258" t="s">
        <v>265</v>
      </c>
      <c r="K83" s="258" t="s">
        <v>267</v>
      </c>
      <c r="L83" s="258" t="s">
        <v>267</v>
      </c>
      <c r="M83" s="258" t="s">
        <v>267</v>
      </c>
      <c r="N83" s="258" t="s">
        <v>267</v>
      </c>
      <c r="O83" s="258" t="s">
        <v>267</v>
      </c>
      <c r="P83" s="258" t="s">
        <v>265</v>
      </c>
      <c r="Q83" s="258" t="s">
        <v>267</v>
      </c>
      <c r="R83" s="258" t="s">
        <v>265</v>
      </c>
      <c r="S83" s="258" t="s">
        <v>267</v>
      </c>
      <c r="T83" s="258" t="s">
        <v>267</v>
      </c>
      <c r="U83" s="258" t="s">
        <v>267</v>
      </c>
      <c r="V83" s="258" t="s">
        <v>267</v>
      </c>
      <c r="W83" s="258" t="s">
        <v>267</v>
      </c>
      <c r="X83" s="258" t="s">
        <v>267</v>
      </c>
      <c r="Y83" s="258" t="s">
        <v>265</v>
      </c>
      <c r="Z83" s="258" t="s">
        <v>265</v>
      </c>
      <c r="AA83" s="258" t="s">
        <v>265</v>
      </c>
      <c r="AB83" s="258" t="s">
        <v>267</v>
      </c>
      <c r="AC83" s="258" t="s">
        <v>267</v>
      </c>
      <c r="AD83" s="258" t="s">
        <v>265</v>
      </c>
      <c r="AE83" s="258" t="s">
        <v>265</v>
      </c>
      <c r="AF83" s="258" t="s">
        <v>265</v>
      </c>
      <c r="AG83" s="258" t="s">
        <v>266</v>
      </c>
      <c r="AH83" s="258" t="s">
        <v>266</v>
      </c>
      <c r="AI83" s="258" t="s">
        <v>266</v>
      </c>
      <c r="AJ83" s="258" t="s">
        <v>266</v>
      </c>
      <c r="AK83" s="258" t="s">
        <v>266</v>
      </c>
    </row>
    <row r="84" spans="1:37" x14ac:dyDescent="0.2">
      <c r="A84" s="258">
        <v>213402</v>
      </c>
      <c r="B84" s="258" t="str">
        <f>VLOOKUP(A84,'[2]اعلام كامل'!$A$2:$E$7000,5,0)</f>
        <v>س4ح</v>
      </c>
      <c r="C84" s="258" t="s">
        <v>265</v>
      </c>
      <c r="D84" s="258" t="s">
        <v>267</v>
      </c>
      <c r="E84" s="258" t="s">
        <v>265</v>
      </c>
      <c r="F84" s="258" t="s">
        <v>265</v>
      </c>
      <c r="G84" s="258" t="s">
        <v>265</v>
      </c>
      <c r="H84" s="258" t="s">
        <v>267</v>
      </c>
      <c r="I84" s="258" t="s">
        <v>267</v>
      </c>
      <c r="J84" s="258" t="s">
        <v>265</v>
      </c>
      <c r="K84" s="258" t="s">
        <v>267</v>
      </c>
      <c r="L84" s="258" t="s">
        <v>267</v>
      </c>
      <c r="M84" s="258" t="s">
        <v>265</v>
      </c>
      <c r="N84" s="258" t="s">
        <v>267</v>
      </c>
      <c r="O84" s="258" t="s">
        <v>267</v>
      </c>
      <c r="P84" s="258" t="s">
        <v>265</v>
      </c>
      <c r="Q84" s="258" t="s">
        <v>267</v>
      </c>
      <c r="R84" s="258" t="s">
        <v>267</v>
      </c>
      <c r="S84" s="258" t="s">
        <v>267</v>
      </c>
      <c r="T84" s="258" t="s">
        <v>267</v>
      </c>
      <c r="U84" s="258" t="s">
        <v>267</v>
      </c>
      <c r="V84" s="258" t="s">
        <v>267</v>
      </c>
      <c r="W84" s="258" t="s">
        <v>267</v>
      </c>
      <c r="X84" s="258" t="s">
        <v>267</v>
      </c>
      <c r="Y84" s="258" t="s">
        <v>265</v>
      </c>
      <c r="Z84" s="258" t="s">
        <v>267</v>
      </c>
      <c r="AA84" s="258" t="s">
        <v>267</v>
      </c>
      <c r="AB84" s="258" t="s">
        <v>267</v>
      </c>
      <c r="AC84" s="258" t="s">
        <v>267</v>
      </c>
      <c r="AD84" s="258" t="s">
        <v>267</v>
      </c>
      <c r="AE84" s="258" t="s">
        <v>267</v>
      </c>
      <c r="AF84" s="258" t="s">
        <v>267</v>
      </c>
      <c r="AG84" s="258" t="s">
        <v>266</v>
      </c>
      <c r="AH84" s="258" t="s">
        <v>266</v>
      </c>
      <c r="AI84" s="258" t="s">
        <v>266</v>
      </c>
      <c r="AJ84" s="258" t="s">
        <v>266</v>
      </c>
      <c r="AK84" s="258" t="s">
        <v>266</v>
      </c>
    </row>
    <row r="85" spans="1:37" x14ac:dyDescent="0.2">
      <c r="A85" s="258">
        <v>213492</v>
      </c>
      <c r="B85" s="258" t="str">
        <f>VLOOKUP(A85,'[2]اعلام كامل'!$A$2:$E$7000,5,0)</f>
        <v>س4ح</v>
      </c>
      <c r="C85" s="258" t="s">
        <v>267</v>
      </c>
      <c r="D85" s="258" t="s">
        <v>267</v>
      </c>
      <c r="E85" s="258" t="s">
        <v>267</v>
      </c>
      <c r="F85" s="258" t="s">
        <v>267</v>
      </c>
      <c r="G85" s="258" t="s">
        <v>267</v>
      </c>
      <c r="H85" s="258" t="s">
        <v>267</v>
      </c>
      <c r="I85" s="258" t="s">
        <v>267</v>
      </c>
      <c r="J85" s="258" t="s">
        <v>267</v>
      </c>
      <c r="K85" s="258" t="s">
        <v>267</v>
      </c>
      <c r="L85" s="258" t="s">
        <v>267</v>
      </c>
      <c r="M85" s="258" t="s">
        <v>265</v>
      </c>
      <c r="N85" s="258" t="s">
        <v>267</v>
      </c>
      <c r="O85" s="258" t="s">
        <v>267</v>
      </c>
      <c r="P85" s="258" t="s">
        <v>267</v>
      </c>
      <c r="Q85" s="258" t="s">
        <v>267</v>
      </c>
      <c r="R85" s="258" t="s">
        <v>267</v>
      </c>
      <c r="S85" s="258" t="s">
        <v>267</v>
      </c>
      <c r="T85" s="258" t="s">
        <v>267</v>
      </c>
      <c r="U85" s="258" t="s">
        <v>267</v>
      </c>
      <c r="V85" s="258" t="s">
        <v>267</v>
      </c>
      <c r="W85" s="258" t="s">
        <v>267</v>
      </c>
      <c r="X85" s="258" t="s">
        <v>267</v>
      </c>
      <c r="Y85" s="258" t="s">
        <v>267</v>
      </c>
      <c r="Z85" s="258" t="s">
        <v>267</v>
      </c>
      <c r="AA85" s="258" t="s">
        <v>267</v>
      </c>
      <c r="AB85" s="258" t="s">
        <v>267</v>
      </c>
      <c r="AC85" s="258" t="s">
        <v>267</v>
      </c>
      <c r="AD85" s="258" t="s">
        <v>267</v>
      </c>
      <c r="AE85" s="258" t="s">
        <v>267</v>
      </c>
      <c r="AF85" s="258" t="s">
        <v>267</v>
      </c>
      <c r="AG85" s="258" t="s">
        <v>266</v>
      </c>
      <c r="AH85" s="258" t="s">
        <v>266</v>
      </c>
      <c r="AI85" s="258" t="s">
        <v>266</v>
      </c>
      <c r="AJ85" s="258" t="s">
        <v>266</v>
      </c>
      <c r="AK85" s="258" t="s">
        <v>266</v>
      </c>
    </row>
    <row r="86" spans="1:37" x14ac:dyDescent="0.2">
      <c r="A86" s="258">
        <v>213506</v>
      </c>
      <c r="B86" s="258" t="str">
        <f>VLOOKUP(A86,'[2]اعلام كامل'!$A$2:$E$7000,5,0)</f>
        <v>س4ح</v>
      </c>
      <c r="C86" s="258" t="s">
        <v>267</v>
      </c>
      <c r="D86" s="258" t="s">
        <v>267</v>
      </c>
      <c r="E86" s="258" t="s">
        <v>267</v>
      </c>
      <c r="F86" s="258" t="s">
        <v>267</v>
      </c>
      <c r="G86" s="258" t="s">
        <v>265</v>
      </c>
      <c r="H86" s="258" t="s">
        <v>267</v>
      </c>
      <c r="I86" s="258" t="s">
        <v>267</v>
      </c>
      <c r="J86" s="258" t="s">
        <v>267</v>
      </c>
      <c r="K86" s="258" t="s">
        <v>267</v>
      </c>
      <c r="L86" s="258" t="s">
        <v>267</v>
      </c>
      <c r="M86" s="258" t="s">
        <v>265</v>
      </c>
      <c r="N86" s="258" t="s">
        <v>267</v>
      </c>
      <c r="O86" s="258" t="s">
        <v>267</v>
      </c>
      <c r="P86" s="258" t="s">
        <v>267</v>
      </c>
      <c r="Q86" s="258" t="s">
        <v>265</v>
      </c>
      <c r="R86" s="258" t="s">
        <v>267</v>
      </c>
      <c r="S86" s="258" t="s">
        <v>265</v>
      </c>
      <c r="T86" s="258" t="s">
        <v>267</v>
      </c>
      <c r="U86" s="258" t="s">
        <v>267</v>
      </c>
      <c r="V86" s="258" t="s">
        <v>267</v>
      </c>
      <c r="W86" s="258" t="s">
        <v>265</v>
      </c>
      <c r="X86" s="258" t="s">
        <v>267</v>
      </c>
      <c r="Y86" s="258" t="s">
        <v>265</v>
      </c>
      <c r="Z86" s="258" t="s">
        <v>267</v>
      </c>
      <c r="AA86" s="258" t="s">
        <v>267</v>
      </c>
      <c r="AB86" s="258" t="s">
        <v>267</v>
      </c>
      <c r="AC86" s="258" t="s">
        <v>267</v>
      </c>
      <c r="AD86" s="258" t="s">
        <v>267</v>
      </c>
      <c r="AE86" s="258" t="s">
        <v>267</v>
      </c>
      <c r="AF86" s="258" t="s">
        <v>267</v>
      </c>
      <c r="AG86" s="258" t="s">
        <v>266</v>
      </c>
      <c r="AH86" s="258" t="s">
        <v>266</v>
      </c>
      <c r="AI86" s="258" t="s">
        <v>266</v>
      </c>
      <c r="AJ86" s="258" t="s">
        <v>266</v>
      </c>
      <c r="AK86" s="258" t="s">
        <v>266</v>
      </c>
    </row>
    <row r="87" spans="1:37" x14ac:dyDescent="0.2">
      <c r="A87" s="258">
        <v>213523</v>
      </c>
      <c r="B87" s="258" t="str">
        <f>VLOOKUP(A87,'[2]اعلام كامل'!$A$2:$E$7000,5,0)</f>
        <v>س4ح</v>
      </c>
      <c r="C87" s="258" t="s">
        <v>267</v>
      </c>
      <c r="D87" s="258" t="s">
        <v>265</v>
      </c>
      <c r="E87" s="258" t="s">
        <v>265</v>
      </c>
      <c r="F87" s="258" t="s">
        <v>267</v>
      </c>
      <c r="G87" s="258" t="s">
        <v>265</v>
      </c>
      <c r="H87" s="258" t="s">
        <v>267</v>
      </c>
      <c r="I87" s="258" t="s">
        <v>267</v>
      </c>
      <c r="J87" s="258" t="s">
        <v>267</v>
      </c>
      <c r="K87" s="258" t="s">
        <v>267</v>
      </c>
      <c r="L87" s="258" t="s">
        <v>267</v>
      </c>
      <c r="M87" s="258" t="s">
        <v>265</v>
      </c>
      <c r="N87" s="258" t="s">
        <v>267</v>
      </c>
      <c r="O87" s="258" t="s">
        <v>267</v>
      </c>
      <c r="P87" s="258" t="s">
        <v>265</v>
      </c>
      <c r="Q87" s="258" t="s">
        <v>265</v>
      </c>
      <c r="R87" s="258" t="s">
        <v>267</v>
      </c>
      <c r="S87" s="258" t="s">
        <v>265</v>
      </c>
      <c r="T87" s="258" t="s">
        <v>267</v>
      </c>
      <c r="U87" s="258" t="s">
        <v>267</v>
      </c>
      <c r="V87" s="258" t="s">
        <v>267</v>
      </c>
      <c r="W87" s="258" t="s">
        <v>267</v>
      </c>
      <c r="X87" s="258" t="s">
        <v>267</v>
      </c>
      <c r="Y87" s="258" t="s">
        <v>267</v>
      </c>
      <c r="Z87" s="258" t="s">
        <v>267</v>
      </c>
      <c r="AA87" s="258" t="s">
        <v>265</v>
      </c>
      <c r="AB87" s="258" t="s">
        <v>267</v>
      </c>
      <c r="AC87" s="258" t="s">
        <v>267</v>
      </c>
      <c r="AD87" s="258" t="s">
        <v>267</v>
      </c>
      <c r="AE87" s="258" t="s">
        <v>266</v>
      </c>
      <c r="AF87" s="258" t="s">
        <v>267</v>
      </c>
      <c r="AG87" s="258" t="s">
        <v>266</v>
      </c>
      <c r="AH87" s="258" t="s">
        <v>266</v>
      </c>
      <c r="AI87" s="258" t="s">
        <v>266</v>
      </c>
      <c r="AJ87" s="258" t="s">
        <v>266</v>
      </c>
      <c r="AK87" s="258" t="s">
        <v>266</v>
      </c>
    </row>
    <row r="88" spans="1:37" x14ac:dyDescent="0.2">
      <c r="A88" s="258">
        <v>213528</v>
      </c>
      <c r="B88" s="258" t="str">
        <f>VLOOKUP(A88,'[2]اعلام كامل'!$A$2:$E$7000,5,0)</f>
        <v>س4ح</v>
      </c>
      <c r="C88" s="258" t="s">
        <v>265</v>
      </c>
      <c r="D88" s="258" t="s">
        <v>267</v>
      </c>
      <c r="E88" s="258" t="s">
        <v>267</v>
      </c>
      <c r="F88" s="258" t="s">
        <v>267</v>
      </c>
      <c r="G88" s="258" t="s">
        <v>265</v>
      </c>
      <c r="H88" s="258" t="s">
        <v>267</v>
      </c>
      <c r="I88" s="258" t="s">
        <v>267</v>
      </c>
      <c r="J88" s="258" t="s">
        <v>265</v>
      </c>
      <c r="K88" s="258" t="s">
        <v>265</v>
      </c>
      <c r="L88" s="258" t="s">
        <v>267</v>
      </c>
      <c r="M88" s="258" t="s">
        <v>267</v>
      </c>
      <c r="N88" s="258" t="s">
        <v>267</v>
      </c>
      <c r="O88" s="258" t="s">
        <v>265</v>
      </c>
      <c r="P88" s="258" t="s">
        <v>265</v>
      </c>
      <c r="Q88" s="258" t="s">
        <v>267</v>
      </c>
      <c r="R88" s="258" t="s">
        <v>267</v>
      </c>
      <c r="S88" s="258" t="s">
        <v>265</v>
      </c>
      <c r="T88" s="258" t="s">
        <v>267</v>
      </c>
      <c r="U88" s="258" t="s">
        <v>267</v>
      </c>
      <c r="V88" s="258" t="s">
        <v>267</v>
      </c>
      <c r="W88" s="258" t="s">
        <v>267</v>
      </c>
      <c r="X88" s="258" t="s">
        <v>267</v>
      </c>
      <c r="Y88" s="258" t="s">
        <v>267</v>
      </c>
      <c r="Z88" s="258" t="s">
        <v>267</v>
      </c>
      <c r="AA88" s="258" t="s">
        <v>267</v>
      </c>
      <c r="AB88" s="258" t="s">
        <v>267</v>
      </c>
      <c r="AC88" s="258" t="s">
        <v>267</v>
      </c>
      <c r="AD88" s="258" t="s">
        <v>267</v>
      </c>
      <c r="AE88" s="258" t="s">
        <v>266</v>
      </c>
      <c r="AF88" s="258" t="s">
        <v>267</v>
      </c>
      <c r="AG88" s="258" t="s">
        <v>266</v>
      </c>
      <c r="AH88" s="258" t="s">
        <v>266</v>
      </c>
      <c r="AI88" s="258" t="s">
        <v>266</v>
      </c>
      <c r="AJ88" s="258" t="s">
        <v>266</v>
      </c>
      <c r="AK88" s="258" t="s">
        <v>266</v>
      </c>
    </row>
    <row r="89" spans="1:37" x14ac:dyDescent="0.2">
      <c r="A89" s="258">
        <v>213548</v>
      </c>
      <c r="B89" s="258" t="str">
        <f>VLOOKUP(A89,'[2]اعلام كامل'!$A$2:$E$7000,5,0)</f>
        <v>س4ح</v>
      </c>
      <c r="C89" s="258" t="s">
        <v>267</v>
      </c>
      <c r="D89" s="258" t="s">
        <v>267</v>
      </c>
      <c r="E89" s="258" t="s">
        <v>267</v>
      </c>
      <c r="F89" s="258" t="s">
        <v>267</v>
      </c>
      <c r="G89" s="258" t="s">
        <v>267</v>
      </c>
      <c r="H89" s="258" t="s">
        <v>266</v>
      </c>
      <c r="I89" s="258" t="s">
        <v>265</v>
      </c>
      <c r="J89" s="258" t="s">
        <v>267</v>
      </c>
      <c r="K89" s="258" t="s">
        <v>267</v>
      </c>
      <c r="L89" s="258" t="s">
        <v>267</v>
      </c>
      <c r="M89" s="258" t="s">
        <v>267</v>
      </c>
      <c r="N89" s="258" t="s">
        <v>267</v>
      </c>
      <c r="O89" s="258" t="s">
        <v>267</v>
      </c>
      <c r="P89" s="258" t="s">
        <v>267</v>
      </c>
      <c r="Q89" s="258" t="s">
        <v>267</v>
      </c>
      <c r="R89" s="258" t="s">
        <v>267</v>
      </c>
      <c r="S89" s="258" t="s">
        <v>267</v>
      </c>
      <c r="T89" s="258" t="s">
        <v>267</v>
      </c>
      <c r="U89" s="258" t="s">
        <v>267</v>
      </c>
      <c r="V89" s="258" t="s">
        <v>267</v>
      </c>
      <c r="W89" s="258" t="s">
        <v>265</v>
      </c>
      <c r="X89" s="258" t="s">
        <v>267</v>
      </c>
      <c r="Y89" s="258" t="s">
        <v>267</v>
      </c>
      <c r="Z89" s="258" t="s">
        <v>267</v>
      </c>
      <c r="AA89" s="258" t="s">
        <v>267</v>
      </c>
      <c r="AB89" s="258" t="s">
        <v>267</v>
      </c>
      <c r="AC89" s="258" t="s">
        <v>266</v>
      </c>
      <c r="AD89" s="258" t="s">
        <v>266</v>
      </c>
      <c r="AE89" s="258" t="s">
        <v>266</v>
      </c>
      <c r="AF89" s="258" t="s">
        <v>267</v>
      </c>
      <c r="AG89" s="258" t="s">
        <v>266</v>
      </c>
      <c r="AH89" s="258" t="s">
        <v>266</v>
      </c>
      <c r="AI89" s="258" t="s">
        <v>266</v>
      </c>
      <c r="AJ89" s="258" t="s">
        <v>266</v>
      </c>
      <c r="AK89" s="258" t="s">
        <v>266</v>
      </c>
    </row>
    <row r="90" spans="1:37" x14ac:dyDescent="0.2">
      <c r="A90" s="258">
        <v>213557</v>
      </c>
      <c r="B90" s="258" t="str">
        <f>VLOOKUP(A90,'[2]اعلام كامل'!$A$2:$E$7000,5,0)</f>
        <v>س4ح</v>
      </c>
      <c r="C90" s="258" t="s">
        <v>267</v>
      </c>
      <c r="D90" s="258" t="s">
        <v>267</v>
      </c>
      <c r="E90" s="258" t="s">
        <v>267</v>
      </c>
      <c r="F90" s="258" t="s">
        <v>265</v>
      </c>
      <c r="G90" s="258" t="s">
        <v>265</v>
      </c>
      <c r="H90" s="258" t="s">
        <v>265</v>
      </c>
      <c r="I90" s="258" t="s">
        <v>267</v>
      </c>
      <c r="J90" s="258" t="s">
        <v>267</v>
      </c>
      <c r="K90" s="258" t="s">
        <v>267</v>
      </c>
      <c r="L90" s="258" t="s">
        <v>267</v>
      </c>
      <c r="M90" s="258" t="s">
        <v>265</v>
      </c>
      <c r="N90" s="258" t="s">
        <v>267</v>
      </c>
      <c r="O90" s="258" t="s">
        <v>267</v>
      </c>
      <c r="P90" s="258" t="s">
        <v>265</v>
      </c>
      <c r="Q90" s="258" t="s">
        <v>267</v>
      </c>
      <c r="R90" s="258" t="s">
        <v>267</v>
      </c>
      <c r="S90" s="258" t="s">
        <v>267</v>
      </c>
      <c r="T90" s="258" t="s">
        <v>267</v>
      </c>
      <c r="U90" s="258" t="s">
        <v>267</v>
      </c>
      <c r="V90" s="258" t="s">
        <v>267</v>
      </c>
      <c r="W90" s="258" t="s">
        <v>265</v>
      </c>
      <c r="X90" s="258" t="s">
        <v>267</v>
      </c>
      <c r="Y90" s="258" t="s">
        <v>265</v>
      </c>
      <c r="Z90" s="258" t="s">
        <v>267</v>
      </c>
      <c r="AA90" s="258" t="s">
        <v>267</v>
      </c>
      <c r="AB90" s="258" t="s">
        <v>267</v>
      </c>
      <c r="AC90" s="258" t="s">
        <v>267</v>
      </c>
      <c r="AD90" s="258" t="s">
        <v>267</v>
      </c>
      <c r="AE90" s="258" t="s">
        <v>266</v>
      </c>
      <c r="AF90" s="258" t="s">
        <v>267</v>
      </c>
      <c r="AG90" s="258" t="s">
        <v>266</v>
      </c>
      <c r="AH90" s="258" t="s">
        <v>266</v>
      </c>
      <c r="AI90" s="258" t="s">
        <v>266</v>
      </c>
      <c r="AJ90" s="258" t="s">
        <v>266</v>
      </c>
      <c r="AK90" s="258" t="s">
        <v>266</v>
      </c>
    </row>
    <row r="91" spans="1:37" x14ac:dyDescent="0.2">
      <c r="A91" s="258">
        <v>213567</v>
      </c>
      <c r="B91" s="258" t="str">
        <f>VLOOKUP(A91,'[2]اعلام كامل'!$A$2:$E$7000,5,0)</f>
        <v>س4ح</v>
      </c>
      <c r="C91" s="258" t="s">
        <v>267</v>
      </c>
      <c r="D91" s="258" t="s">
        <v>267</v>
      </c>
      <c r="E91" s="258" t="s">
        <v>267</v>
      </c>
      <c r="F91" s="258" t="s">
        <v>267</v>
      </c>
      <c r="G91" s="258" t="s">
        <v>267</v>
      </c>
      <c r="H91" s="258" t="s">
        <v>267</v>
      </c>
      <c r="I91" s="258" t="s">
        <v>267</v>
      </c>
      <c r="J91" s="258" t="s">
        <v>267</v>
      </c>
      <c r="K91" s="258" t="s">
        <v>267</v>
      </c>
      <c r="L91" s="258" t="s">
        <v>267</v>
      </c>
      <c r="M91" s="258" t="s">
        <v>267</v>
      </c>
      <c r="N91" s="258" t="s">
        <v>267</v>
      </c>
      <c r="O91" s="258" t="s">
        <v>265</v>
      </c>
      <c r="P91" s="258" t="s">
        <v>267</v>
      </c>
      <c r="Q91" s="258" t="s">
        <v>267</v>
      </c>
      <c r="R91" s="258" t="s">
        <v>265</v>
      </c>
      <c r="S91" s="258" t="s">
        <v>267</v>
      </c>
      <c r="T91" s="258" t="s">
        <v>267</v>
      </c>
      <c r="U91" s="258" t="s">
        <v>267</v>
      </c>
      <c r="V91" s="258" t="s">
        <v>265</v>
      </c>
      <c r="W91" s="258" t="s">
        <v>267</v>
      </c>
      <c r="X91" s="258" t="s">
        <v>267</v>
      </c>
      <c r="Y91" s="258" t="s">
        <v>265</v>
      </c>
      <c r="Z91" s="258" t="s">
        <v>267</v>
      </c>
      <c r="AA91" s="258" t="s">
        <v>267</v>
      </c>
      <c r="AB91" s="258" t="s">
        <v>266</v>
      </c>
      <c r="AC91" s="258" t="s">
        <v>267</v>
      </c>
      <c r="AD91" s="258" t="s">
        <v>267</v>
      </c>
      <c r="AE91" s="258" t="s">
        <v>266</v>
      </c>
      <c r="AF91" s="258" t="s">
        <v>267</v>
      </c>
      <c r="AG91" s="258" t="s">
        <v>266</v>
      </c>
      <c r="AH91" s="258" t="s">
        <v>266</v>
      </c>
      <c r="AI91" s="258" t="s">
        <v>266</v>
      </c>
      <c r="AJ91" s="258" t="s">
        <v>266</v>
      </c>
      <c r="AK91" s="258" t="s">
        <v>266</v>
      </c>
    </row>
    <row r="92" spans="1:37" x14ac:dyDescent="0.2">
      <c r="A92" s="258">
        <v>213573</v>
      </c>
      <c r="B92" s="258" t="str">
        <f>VLOOKUP(A92,'[2]اعلام كامل'!$A$2:$E$7000,5,0)</f>
        <v>س4ح</v>
      </c>
      <c r="C92" s="258" t="s">
        <v>267</v>
      </c>
      <c r="D92" s="258" t="s">
        <v>267</v>
      </c>
      <c r="E92" s="258" t="s">
        <v>267</v>
      </c>
      <c r="F92" s="258" t="s">
        <v>267</v>
      </c>
      <c r="G92" s="258" t="s">
        <v>266</v>
      </c>
      <c r="H92" s="258" t="s">
        <v>266</v>
      </c>
      <c r="I92" s="258" t="s">
        <v>267</v>
      </c>
      <c r="J92" s="258" t="s">
        <v>267</v>
      </c>
      <c r="K92" s="258" t="s">
        <v>267</v>
      </c>
      <c r="L92" s="258" t="s">
        <v>267</v>
      </c>
      <c r="M92" s="258" t="s">
        <v>267</v>
      </c>
      <c r="N92" s="258" t="s">
        <v>267</v>
      </c>
      <c r="O92" s="258" t="s">
        <v>267</v>
      </c>
      <c r="P92" s="258" t="s">
        <v>267</v>
      </c>
      <c r="Q92" s="258" t="s">
        <v>267</v>
      </c>
      <c r="R92" s="258" t="s">
        <v>267</v>
      </c>
      <c r="S92" s="258" t="s">
        <v>265</v>
      </c>
      <c r="T92" s="258" t="s">
        <v>267</v>
      </c>
      <c r="U92" s="258" t="s">
        <v>267</v>
      </c>
      <c r="V92" s="258" t="s">
        <v>267</v>
      </c>
      <c r="W92" s="258" t="s">
        <v>267</v>
      </c>
      <c r="X92" s="258" t="s">
        <v>267</v>
      </c>
      <c r="Y92" s="258" t="s">
        <v>267</v>
      </c>
      <c r="Z92" s="258" t="s">
        <v>267</v>
      </c>
      <c r="AA92" s="258" t="s">
        <v>267</v>
      </c>
      <c r="AB92" s="258" t="s">
        <v>267</v>
      </c>
      <c r="AC92" s="258" t="s">
        <v>267</v>
      </c>
      <c r="AD92" s="258" t="s">
        <v>267</v>
      </c>
      <c r="AE92" s="258" t="s">
        <v>267</v>
      </c>
      <c r="AF92" s="258" t="s">
        <v>267</v>
      </c>
      <c r="AG92" s="258" t="s">
        <v>266</v>
      </c>
      <c r="AH92" s="258" t="s">
        <v>266</v>
      </c>
      <c r="AI92" s="258" t="s">
        <v>266</v>
      </c>
      <c r="AJ92" s="258" t="s">
        <v>266</v>
      </c>
      <c r="AK92" s="258" t="s">
        <v>266</v>
      </c>
    </row>
    <row r="93" spans="1:37" x14ac:dyDescent="0.2">
      <c r="A93" s="258">
        <v>213577</v>
      </c>
      <c r="B93" s="258" t="str">
        <f>VLOOKUP(A93,'[2]اعلام كامل'!$A$2:$E$7000,5,0)</f>
        <v>س4ح</v>
      </c>
      <c r="C93" s="258" t="s">
        <v>267</v>
      </c>
      <c r="D93" s="258" t="s">
        <v>265</v>
      </c>
      <c r="E93" s="258" t="s">
        <v>267</v>
      </c>
      <c r="F93" s="258" t="s">
        <v>267</v>
      </c>
      <c r="G93" s="258" t="s">
        <v>267</v>
      </c>
      <c r="H93" s="258" t="s">
        <v>267</v>
      </c>
      <c r="I93" s="258" t="s">
        <v>267</v>
      </c>
      <c r="J93" s="258" t="s">
        <v>267</v>
      </c>
      <c r="K93" s="258" t="s">
        <v>267</v>
      </c>
      <c r="L93" s="258" t="s">
        <v>267</v>
      </c>
      <c r="M93" s="258" t="s">
        <v>267</v>
      </c>
      <c r="N93" s="258" t="s">
        <v>267</v>
      </c>
      <c r="O93" s="258" t="s">
        <v>267</v>
      </c>
      <c r="P93" s="258" t="s">
        <v>267</v>
      </c>
      <c r="Q93" s="258" t="s">
        <v>267</v>
      </c>
      <c r="R93" s="258" t="s">
        <v>267</v>
      </c>
      <c r="S93" s="258" t="s">
        <v>267</v>
      </c>
      <c r="T93" s="258" t="s">
        <v>267</v>
      </c>
      <c r="U93" s="258" t="s">
        <v>267</v>
      </c>
      <c r="V93" s="258" t="s">
        <v>267</v>
      </c>
      <c r="W93" s="258" t="s">
        <v>265</v>
      </c>
      <c r="X93" s="258" t="s">
        <v>265</v>
      </c>
      <c r="Y93" s="258" t="s">
        <v>267</v>
      </c>
      <c r="Z93" s="258" t="s">
        <v>267</v>
      </c>
      <c r="AA93" s="258" t="s">
        <v>265</v>
      </c>
      <c r="AB93" s="258" t="s">
        <v>267</v>
      </c>
      <c r="AC93" s="258" t="s">
        <v>267</v>
      </c>
      <c r="AD93" s="258" t="s">
        <v>267</v>
      </c>
      <c r="AE93" s="258" t="s">
        <v>267</v>
      </c>
      <c r="AF93" s="258" t="s">
        <v>267</v>
      </c>
      <c r="AG93" s="258" t="s">
        <v>266</v>
      </c>
      <c r="AH93" s="258" t="s">
        <v>266</v>
      </c>
      <c r="AI93" s="258" t="s">
        <v>266</v>
      </c>
      <c r="AJ93" s="258" t="s">
        <v>266</v>
      </c>
      <c r="AK93" s="258" t="s">
        <v>266</v>
      </c>
    </row>
    <row r="94" spans="1:37" x14ac:dyDescent="0.2">
      <c r="A94" s="258">
        <v>213610</v>
      </c>
      <c r="B94" s="258" t="str">
        <f>VLOOKUP(A94,'[2]اعلام كامل'!$A$2:$E$7000,5,0)</f>
        <v>س4ح</v>
      </c>
      <c r="C94" s="258" t="s">
        <v>267</v>
      </c>
      <c r="D94" s="258" t="s">
        <v>267</v>
      </c>
      <c r="E94" s="258" t="s">
        <v>265</v>
      </c>
      <c r="F94" s="258" t="s">
        <v>267</v>
      </c>
      <c r="G94" s="258" t="s">
        <v>267</v>
      </c>
      <c r="H94" s="258" t="s">
        <v>267</v>
      </c>
      <c r="I94" s="258" t="s">
        <v>265</v>
      </c>
      <c r="J94" s="258" t="s">
        <v>267</v>
      </c>
      <c r="K94" s="258" t="s">
        <v>267</v>
      </c>
      <c r="L94" s="258" t="s">
        <v>267</v>
      </c>
      <c r="M94" s="258" t="s">
        <v>267</v>
      </c>
      <c r="N94" s="258" t="s">
        <v>265</v>
      </c>
      <c r="O94" s="258" t="s">
        <v>265</v>
      </c>
      <c r="P94" s="258" t="s">
        <v>265</v>
      </c>
      <c r="Q94" s="258" t="s">
        <v>267</v>
      </c>
      <c r="R94" s="258" t="s">
        <v>267</v>
      </c>
      <c r="S94" s="258" t="s">
        <v>265</v>
      </c>
      <c r="T94" s="258" t="s">
        <v>267</v>
      </c>
      <c r="U94" s="258" t="s">
        <v>267</v>
      </c>
      <c r="V94" s="258" t="s">
        <v>267</v>
      </c>
      <c r="W94" s="258" t="s">
        <v>267</v>
      </c>
      <c r="X94" s="258" t="s">
        <v>267</v>
      </c>
      <c r="Y94" s="258" t="s">
        <v>267</v>
      </c>
      <c r="Z94" s="258" t="s">
        <v>267</v>
      </c>
      <c r="AA94" s="258" t="s">
        <v>267</v>
      </c>
      <c r="AB94" s="258" t="s">
        <v>267</v>
      </c>
      <c r="AC94" s="258" t="s">
        <v>267</v>
      </c>
      <c r="AD94" s="258" t="s">
        <v>267</v>
      </c>
      <c r="AE94" s="258" t="s">
        <v>267</v>
      </c>
      <c r="AF94" s="258" t="s">
        <v>267</v>
      </c>
      <c r="AG94" s="258" t="s">
        <v>266</v>
      </c>
      <c r="AH94" s="258" t="s">
        <v>266</v>
      </c>
      <c r="AI94" s="258" t="s">
        <v>266</v>
      </c>
      <c r="AJ94" s="258" t="s">
        <v>266</v>
      </c>
      <c r="AK94" s="258" t="s">
        <v>266</v>
      </c>
    </row>
    <row r="95" spans="1:37" x14ac:dyDescent="0.2">
      <c r="A95" s="258">
        <v>213611</v>
      </c>
      <c r="B95" s="258" t="str">
        <f>VLOOKUP(A95,'[2]اعلام كامل'!$A$2:$E$7000,5,0)</f>
        <v>س4ح</v>
      </c>
      <c r="C95" s="258" t="s">
        <v>267</v>
      </c>
      <c r="D95" s="258" t="s">
        <v>267</v>
      </c>
      <c r="E95" s="258" t="s">
        <v>267</v>
      </c>
      <c r="F95" s="258" t="s">
        <v>267</v>
      </c>
      <c r="G95" s="258" t="s">
        <v>267</v>
      </c>
      <c r="H95" s="258" t="s">
        <v>267</v>
      </c>
      <c r="I95" s="258" t="s">
        <v>267</v>
      </c>
      <c r="J95" s="258" t="s">
        <v>267</v>
      </c>
      <c r="K95" s="258" t="s">
        <v>267</v>
      </c>
      <c r="L95" s="258" t="s">
        <v>267</v>
      </c>
      <c r="M95" s="258" t="s">
        <v>267</v>
      </c>
      <c r="N95" s="258" t="s">
        <v>267</v>
      </c>
      <c r="O95" s="258" t="s">
        <v>267</v>
      </c>
      <c r="P95" s="258" t="s">
        <v>267</v>
      </c>
      <c r="Q95" s="258" t="s">
        <v>265</v>
      </c>
      <c r="R95" s="258" t="s">
        <v>265</v>
      </c>
      <c r="S95" s="258" t="s">
        <v>267</v>
      </c>
      <c r="T95" s="258" t="s">
        <v>267</v>
      </c>
      <c r="U95" s="258" t="s">
        <v>267</v>
      </c>
      <c r="V95" s="258" t="s">
        <v>267</v>
      </c>
      <c r="W95" s="258" t="s">
        <v>267</v>
      </c>
      <c r="X95" s="258" t="s">
        <v>267</v>
      </c>
      <c r="Y95" s="258" t="s">
        <v>265</v>
      </c>
      <c r="Z95" s="258" t="s">
        <v>265</v>
      </c>
      <c r="AA95" s="258" t="s">
        <v>265</v>
      </c>
      <c r="AB95" s="258" t="s">
        <v>267</v>
      </c>
      <c r="AC95" s="258" t="s">
        <v>267</v>
      </c>
      <c r="AD95" s="258" t="s">
        <v>267</v>
      </c>
      <c r="AE95" s="258" t="s">
        <v>267</v>
      </c>
      <c r="AF95" s="258" t="s">
        <v>265</v>
      </c>
      <c r="AG95" s="258" t="s">
        <v>266</v>
      </c>
      <c r="AH95" s="258" t="s">
        <v>266</v>
      </c>
      <c r="AI95" s="258" t="s">
        <v>266</v>
      </c>
      <c r="AJ95" s="258" t="s">
        <v>266</v>
      </c>
      <c r="AK95" s="258" t="s">
        <v>266</v>
      </c>
    </row>
    <row r="96" spans="1:37" x14ac:dyDescent="0.2">
      <c r="A96" s="258">
        <v>213636</v>
      </c>
      <c r="B96" s="258" t="str">
        <f>VLOOKUP(A96,'[2]اعلام كامل'!$A$2:$E$7000,5,0)</f>
        <v>س4ح</v>
      </c>
      <c r="C96" s="258" t="s">
        <v>267</v>
      </c>
      <c r="D96" s="258" t="s">
        <v>267</v>
      </c>
      <c r="E96" s="258" t="s">
        <v>267</v>
      </c>
      <c r="F96" s="258" t="s">
        <v>267</v>
      </c>
      <c r="G96" s="258" t="s">
        <v>267</v>
      </c>
      <c r="H96" s="258" t="s">
        <v>267</v>
      </c>
      <c r="I96" s="258" t="s">
        <v>267</v>
      </c>
      <c r="J96" s="258" t="s">
        <v>267</v>
      </c>
      <c r="K96" s="258" t="s">
        <v>267</v>
      </c>
      <c r="L96" s="258" t="s">
        <v>267</v>
      </c>
      <c r="M96" s="258" t="s">
        <v>265</v>
      </c>
      <c r="N96" s="258" t="s">
        <v>267</v>
      </c>
      <c r="O96" s="258" t="s">
        <v>267</v>
      </c>
      <c r="P96" s="258" t="s">
        <v>267</v>
      </c>
      <c r="Q96" s="258" t="s">
        <v>267</v>
      </c>
      <c r="R96" s="258" t="s">
        <v>267</v>
      </c>
      <c r="S96" s="258" t="s">
        <v>267</v>
      </c>
      <c r="T96" s="258" t="s">
        <v>267</v>
      </c>
      <c r="U96" s="258" t="s">
        <v>267</v>
      </c>
      <c r="V96" s="258" t="s">
        <v>267</v>
      </c>
      <c r="W96" s="258" t="s">
        <v>267</v>
      </c>
      <c r="X96" s="258" t="s">
        <v>267</v>
      </c>
      <c r="Y96" s="258" t="s">
        <v>265</v>
      </c>
      <c r="Z96" s="258" t="s">
        <v>267</v>
      </c>
      <c r="AA96" s="258" t="s">
        <v>265</v>
      </c>
      <c r="AB96" s="258" t="s">
        <v>267</v>
      </c>
      <c r="AC96" s="258" t="s">
        <v>267</v>
      </c>
      <c r="AD96" s="258" t="s">
        <v>265</v>
      </c>
      <c r="AE96" s="258" t="s">
        <v>265</v>
      </c>
      <c r="AF96" s="258" t="s">
        <v>267</v>
      </c>
      <c r="AG96" s="258" t="s">
        <v>266</v>
      </c>
      <c r="AH96" s="258" t="s">
        <v>266</v>
      </c>
      <c r="AI96" s="258" t="s">
        <v>266</v>
      </c>
      <c r="AJ96" s="258" t="s">
        <v>266</v>
      </c>
      <c r="AK96" s="258" t="s">
        <v>266</v>
      </c>
    </row>
    <row r="97" spans="1:37" x14ac:dyDescent="0.2">
      <c r="A97" s="258">
        <v>213678</v>
      </c>
      <c r="B97" s="258" t="str">
        <f>VLOOKUP(A97,'[2]اعلام كامل'!$A$2:$E$7000,5,0)</f>
        <v>س4ح</v>
      </c>
      <c r="C97" s="258" t="s">
        <v>267</v>
      </c>
      <c r="D97" s="258" t="s">
        <v>267</v>
      </c>
      <c r="E97" s="258" t="s">
        <v>267</v>
      </c>
      <c r="F97" s="258" t="s">
        <v>267</v>
      </c>
      <c r="G97" s="258" t="s">
        <v>265</v>
      </c>
      <c r="H97" s="258" t="s">
        <v>267</v>
      </c>
      <c r="I97" s="258" t="s">
        <v>267</v>
      </c>
      <c r="J97" s="258" t="s">
        <v>267</v>
      </c>
      <c r="K97" s="258" t="s">
        <v>267</v>
      </c>
      <c r="L97" s="258" t="s">
        <v>267</v>
      </c>
      <c r="M97" s="258" t="s">
        <v>267</v>
      </c>
      <c r="N97" s="258" t="s">
        <v>267</v>
      </c>
      <c r="O97" s="258" t="s">
        <v>265</v>
      </c>
      <c r="P97" s="258" t="s">
        <v>265</v>
      </c>
      <c r="Q97" s="258" t="s">
        <v>265</v>
      </c>
      <c r="R97" s="258" t="s">
        <v>267</v>
      </c>
      <c r="S97" s="258" t="s">
        <v>267</v>
      </c>
      <c r="T97" s="258" t="s">
        <v>267</v>
      </c>
      <c r="U97" s="258" t="s">
        <v>267</v>
      </c>
      <c r="V97" s="258" t="s">
        <v>267</v>
      </c>
      <c r="W97" s="258" t="s">
        <v>265</v>
      </c>
      <c r="X97" s="258" t="s">
        <v>267</v>
      </c>
      <c r="Y97" s="258" t="s">
        <v>267</v>
      </c>
      <c r="Z97" s="258" t="s">
        <v>267</v>
      </c>
      <c r="AA97" s="258" t="s">
        <v>267</v>
      </c>
      <c r="AB97" s="258" t="s">
        <v>267</v>
      </c>
      <c r="AC97" s="258" t="s">
        <v>267</v>
      </c>
      <c r="AD97" s="258" t="s">
        <v>267</v>
      </c>
      <c r="AE97" s="258" t="s">
        <v>267</v>
      </c>
      <c r="AF97" s="258" t="s">
        <v>267</v>
      </c>
      <c r="AG97" s="258" t="s">
        <v>266</v>
      </c>
      <c r="AH97" s="258" t="s">
        <v>266</v>
      </c>
      <c r="AI97" s="258" t="s">
        <v>266</v>
      </c>
      <c r="AJ97" s="258" t="s">
        <v>266</v>
      </c>
      <c r="AK97" s="258" t="s">
        <v>266</v>
      </c>
    </row>
    <row r="98" spans="1:37" x14ac:dyDescent="0.2">
      <c r="A98" s="258">
        <v>213717</v>
      </c>
      <c r="B98" s="258" t="str">
        <f>VLOOKUP(A98,'[2]اعلام كامل'!$A$2:$E$7000,5,0)</f>
        <v>س4ح</v>
      </c>
      <c r="C98" s="258" t="s">
        <v>267</v>
      </c>
      <c r="D98" s="258" t="s">
        <v>267</v>
      </c>
      <c r="E98" s="258" t="s">
        <v>267</v>
      </c>
      <c r="F98" s="258" t="s">
        <v>267</v>
      </c>
      <c r="G98" s="258" t="s">
        <v>267</v>
      </c>
      <c r="H98" s="258" t="s">
        <v>265</v>
      </c>
      <c r="I98" s="258" t="s">
        <v>267</v>
      </c>
      <c r="J98" s="258" t="s">
        <v>267</v>
      </c>
      <c r="K98" s="258" t="s">
        <v>265</v>
      </c>
      <c r="L98" s="258" t="s">
        <v>267</v>
      </c>
      <c r="M98" s="258" t="s">
        <v>265</v>
      </c>
      <c r="N98" s="258" t="s">
        <v>267</v>
      </c>
      <c r="O98" s="258" t="s">
        <v>267</v>
      </c>
      <c r="P98" s="258" t="s">
        <v>267</v>
      </c>
      <c r="Q98" s="258" t="s">
        <v>265</v>
      </c>
      <c r="R98" s="258" t="s">
        <v>267</v>
      </c>
      <c r="S98" s="258" t="s">
        <v>267</v>
      </c>
      <c r="T98" s="258" t="s">
        <v>267</v>
      </c>
      <c r="U98" s="258" t="s">
        <v>267</v>
      </c>
      <c r="V98" s="258" t="s">
        <v>267</v>
      </c>
      <c r="W98" s="258" t="s">
        <v>267</v>
      </c>
      <c r="X98" s="258" t="s">
        <v>267</v>
      </c>
      <c r="Y98" s="258" t="s">
        <v>267</v>
      </c>
      <c r="Z98" s="258" t="s">
        <v>267</v>
      </c>
      <c r="AA98" s="258" t="s">
        <v>267</v>
      </c>
      <c r="AB98" s="258" t="s">
        <v>267</v>
      </c>
      <c r="AC98" s="258" t="s">
        <v>267</v>
      </c>
      <c r="AD98" s="258" t="s">
        <v>267</v>
      </c>
      <c r="AE98" s="258" t="s">
        <v>267</v>
      </c>
      <c r="AF98" s="258" t="s">
        <v>267</v>
      </c>
      <c r="AG98" s="258" t="s">
        <v>266</v>
      </c>
      <c r="AH98" s="258" t="s">
        <v>266</v>
      </c>
      <c r="AI98" s="258" t="s">
        <v>266</v>
      </c>
      <c r="AJ98" s="258" t="s">
        <v>266</v>
      </c>
      <c r="AK98" s="258" t="s">
        <v>266</v>
      </c>
    </row>
    <row r="99" spans="1:37" x14ac:dyDescent="0.2">
      <c r="A99" s="258">
        <v>213807</v>
      </c>
      <c r="B99" s="258" t="str">
        <f>VLOOKUP(A99,'[2]اعلام كامل'!$A$2:$E$7000,5,0)</f>
        <v>س4ح</v>
      </c>
      <c r="C99" s="258" t="s">
        <v>267</v>
      </c>
      <c r="D99" s="258" t="s">
        <v>265</v>
      </c>
      <c r="E99" s="258" t="s">
        <v>265</v>
      </c>
      <c r="F99" s="258" t="s">
        <v>265</v>
      </c>
      <c r="G99" s="258" t="s">
        <v>267</v>
      </c>
      <c r="H99" s="258" t="s">
        <v>267</v>
      </c>
      <c r="I99" s="258" t="s">
        <v>267</v>
      </c>
      <c r="J99" s="258" t="s">
        <v>267</v>
      </c>
      <c r="K99" s="258" t="s">
        <v>267</v>
      </c>
      <c r="L99" s="258" t="s">
        <v>265</v>
      </c>
      <c r="M99" s="258" t="s">
        <v>267</v>
      </c>
      <c r="N99" s="258" t="s">
        <v>267</v>
      </c>
      <c r="O99" s="258" t="s">
        <v>267</v>
      </c>
      <c r="P99" s="258" t="s">
        <v>267</v>
      </c>
      <c r="Q99" s="258" t="s">
        <v>267</v>
      </c>
      <c r="R99" s="258" t="s">
        <v>267</v>
      </c>
      <c r="S99" s="258" t="s">
        <v>267</v>
      </c>
      <c r="T99" s="258" t="s">
        <v>267</v>
      </c>
      <c r="U99" s="258" t="s">
        <v>267</v>
      </c>
      <c r="V99" s="258" t="s">
        <v>267</v>
      </c>
      <c r="W99" s="258" t="s">
        <v>267</v>
      </c>
      <c r="X99" s="258" t="s">
        <v>267</v>
      </c>
      <c r="Y99" s="258" t="s">
        <v>265</v>
      </c>
      <c r="Z99" s="258" t="s">
        <v>265</v>
      </c>
      <c r="AA99" s="258" t="s">
        <v>267</v>
      </c>
      <c r="AB99" s="258" t="s">
        <v>267</v>
      </c>
      <c r="AC99" s="258" t="s">
        <v>267</v>
      </c>
      <c r="AD99" s="258" t="s">
        <v>267</v>
      </c>
      <c r="AE99" s="258" t="s">
        <v>267</v>
      </c>
      <c r="AF99" s="258" t="s">
        <v>267</v>
      </c>
      <c r="AG99" s="258" t="s">
        <v>266</v>
      </c>
      <c r="AH99" s="258" t="s">
        <v>266</v>
      </c>
      <c r="AI99" s="258" t="s">
        <v>266</v>
      </c>
      <c r="AJ99" s="258" t="s">
        <v>266</v>
      </c>
      <c r="AK99" s="258" t="s">
        <v>266</v>
      </c>
    </row>
    <row r="100" spans="1:37" x14ac:dyDescent="0.2">
      <c r="A100" s="258">
        <v>213849</v>
      </c>
      <c r="B100" s="258" t="str">
        <f>VLOOKUP(A100,'[2]اعلام كامل'!$A$2:$E$7000,5,0)</f>
        <v>س4ح</v>
      </c>
      <c r="C100" s="258" t="s">
        <v>267</v>
      </c>
      <c r="D100" s="258" t="s">
        <v>267</v>
      </c>
      <c r="E100" s="258" t="s">
        <v>267</v>
      </c>
      <c r="F100" s="258" t="s">
        <v>267</v>
      </c>
      <c r="G100" s="258" t="s">
        <v>267</v>
      </c>
      <c r="H100" s="258" t="s">
        <v>265</v>
      </c>
      <c r="I100" s="258" t="s">
        <v>267</v>
      </c>
      <c r="J100" s="258" t="s">
        <v>267</v>
      </c>
      <c r="K100" s="258" t="s">
        <v>267</v>
      </c>
      <c r="L100" s="258" t="s">
        <v>267</v>
      </c>
      <c r="M100" s="258" t="s">
        <v>265</v>
      </c>
      <c r="N100" s="258" t="s">
        <v>267</v>
      </c>
      <c r="O100" s="258" t="s">
        <v>267</v>
      </c>
      <c r="P100" s="258" t="s">
        <v>265</v>
      </c>
      <c r="Q100" s="258" t="s">
        <v>267</v>
      </c>
      <c r="R100" s="258" t="s">
        <v>267</v>
      </c>
      <c r="S100" s="258" t="s">
        <v>267</v>
      </c>
      <c r="T100" s="258" t="s">
        <v>267</v>
      </c>
      <c r="U100" s="258" t="s">
        <v>267</v>
      </c>
      <c r="V100" s="258" t="s">
        <v>267</v>
      </c>
      <c r="W100" s="258" t="s">
        <v>267</v>
      </c>
      <c r="X100" s="258" t="s">
        <v>267</v>
      </c>
      <c r="Y100" s="258" t="s">
        <v>265</v>
      </c>
      <c r="Z100" s="258" t="s">
        <v>267</v>
      </c>
      <c r="AA100" s="258" t="s">
        <v>267</v>
      </c>
      <c r="AB100" s="258" t="s">
        <v>267</v>
      </c>
      <c r="AC100" s="258" t="s">
        <v>267</v>
      </c>
      <c r="AD100" s="258" t="s">
        <v>265</v>
      </c>
      <c r="AE100" s="258" t="s">
        <v>265</v>
      </c>
      <c r="AF100" s="258" t="s">
        <v>265</v>
      </c>
      <c r="AG100" s="258" t="s">
        <v>266</v>
      </c>
      <c r="AH100" s="258" t="s">
        <v>266</v>
      </c>
      <c r="AI100" s="258" t="s">
        <v>266</v>
      </c>
      <c r="AJ100" s="258" t="s">
        <v>266</v>
      </c>
      <c r="AK100" s="258" t="s">
        <v>266</v>
      </c>
    </row>
    <row r="101" spans="1:37" x14ac:dyDescent="0.2">
      <c r="A101" s="258">
        <v>213888</v>
      </c>
      <c r="B101" s="258" t="str">
        <f>VLOOKUP(A101,'[2]اعلام كامل'!$A$2:$E$7000,5,0)</f>
        <v>س4ح</v>
      </c>
      <c r="C101" s="258" t="s">
        <v>267</v>
      </c>
      <c r="D101" s="258" t="s">
        <v>267</v>
      </c>
      <c r="E101" s="258" t="s">
        <v>267</v>
      </c>
      <c r="F101" s="258" t="s">
        <v>267</v>
      </c>
      <c r="G101" s="258" t="s">
        <v>265</v>
      </c>
      <c r="H101" s="258" t="s">
        <v>265</v>
      </c>
      <c r="I101" s="258" t="s">
        <v>267</v>
      </c>
      <c r="J101" s="258" t="s">
        <v>265</v>
      </c>
      <c r="K101" s="258" t="s">
        <v>267</v>
      </c>
      <c r="L101" s="258" t="s">
        <v>267</v>
      </c>
      <c r="M101" s="258" t="s">
        <v>267</v>
      </c>
      <c r="N101" s="258" t="s">
        <v>267</v>
      </c>
      <c r="O101" s="258" t="s">
        <v>267</v>
      </c>
      <c r="P101" s="258" t="s">
        <v>267</v>
      </c>
      <c r="Q101" s="258" t="s">
        <v>267</v>
      </c>
      <c r="R101" s="258" t="s">
        <v>267</v>
      </c>
      <c r="S101" s="258" t="s">
        <v>267</v>
      </c>
      <c r="T101" s="258" t="s">
        <v>267</v>
      </c>
      <c r="U101" s="258" t="s">
        <v>267</v>
      </c>
      <c r="V101" s="258" t="s">
        <v>267</v>
      </c>
      <c r="W101" s="258" t="s">
        <v>267</v>
      </c>
      <c r="X101" s="258" t="s">
        <v>265</v>
      </c>
      <c r="Y101" s="258" t="s">
        <v>267</v>
      </c>
      <c r="Z101" s="258" t="s">
        <v>267</v>
      </c>
      <c r="AA101" s="258" t="s">
        <v>267</v>
      </c>
      <c r="AB101" s="258" t="s">
        <v>267</v>
      </c>
      <c r="AC101" s="258" t="s">
        <v>267</v>
      </c>
      <c r="AD101" s="258" t="s">
        <v>267</v>
      </c>
      <c r="AE101" s="258" t="s">
        <v>267</v>
      </c>
      <c r="AF101" s="258" t="s">
        <v>267</v>
      </c>
      <c r="AG101" s="258" t="s">
        <v>266</v>
      </c>
      <c r="AH101" s="258" t="s">
        <v>266</v>
      </c>
      <c r="AI101" s="258" t="s">
        <v>266</v>
      </c>
      <c r="AJ101" s="258" t="s">
        <v>266</v>
      </c>
      <c r="AK101" s="258" t="s">
        <v>266</v>
      </c>
    </row>
    <row r="102" spans="1:37" x14ac:dyDescent="0.2">
      <c r="A102" s="258">
        <v>213899</v>
      </c>
      <c r="B102" s="258" t="str">
        <f>VLOOKUP(A102,'[2]اعلام كامل'!$A$2:$E$7000,5,0)</f>
        <v>س4ح</v>
      </c>
      <c r="C102" s="258" t="s">
        <v>265</v>
      </c>
      <c r="D102" s="258" t="s">
        <v>265</v>
      </c>
      <c r="E102" s="258" t="s">
        <v>265</v>
      </c>
      <c r="F102" s="258" t="s">
        <v>267</v>
      </c>
      <c r="G102" s="258" t="s">
        <v>267</v>
      </c>
      <c r="H102" s="258" t="s">
        <v>267</v>
      </c>
      <c r="I102" s="258" t="s">
        <v>267</v>
      </c>
      <c r="J102" s="258" t="s">
        <v>267</v>
      </c>
      <c r="K102" s="258" t="s">
        <v>267</v>
      </c>
      <c r="L102" s="258" t="s">
        <v>267</v>
      </c>
      <c r="M102" s="258" t="s">
        <v>265</v>
      </c>
      <c r="N102" s="258" t="s">
        <v>267</v>
      </c>
      <c r="O102" s="258" t="s">
        <v>267</v>
      </c>
      <c r="P102" s="258" t="s">
        <v>265</v>
      </c>
      <c r="Q102" s="258" t="s">
        <v>267</v>
      </c>
      <c r="R102" s="258" t="s">
        <v>267</v>
      </c>
      <c r="S102" s="258" t="s">
        <v>267</v>
      </c>
      <c r="T102" s="258" t="s">
        <v>267</v>
      </c>
      <c r="U102" s="258" t="s">
        <v>267</v>
      </c>
      <c r="V102" s="258" t="s">
        <v>265</v>
      </c>
      <c r="W102" s="258" t="s">
        <v>266</v>
      </c>
      <c r="X102" s="258" t="s">
        <v>267</v>
      </c>
      <c r="Y102" s="258" t="s">
        <v>267</v>
      </c>
      <c r="Z102" s="258" t="s">
        <v>267</v>
      </c>
      <c r="AA102" s="258" t="s">
        <v>267</v>
      </c>
      <c r="AB102" s="258" t="s">
        <v>267</v>
      </c>
      <c r="AC102" s="258" t="s">
        <v>267</v>
      </c>
      <c r="AD102" s="258" t="s">
        <v>267</v>
      </c>
      <c r="AE102" s="258" t="s">
        <v>267</v>
      </c>
      <c r="AF102" s="258" t="s">
        <v>267</v>
      </c>
      <c r="AG102" s="258" t="s">
        <v>266</v>
      </c>
      <c r="AH102" s="258" t="s">
        <v>266</v>
      </c>
      <c r="AI102" s="258" t="s">
        <v>266</v>
      </c>
      <c r="AJ102" s="258" t="s">
        <v>266</v>
      </c>
      <c r="AK102" s="258" t="s">
        <v>266</v>
      </c>
    </row>
    <row r="103" spans="1:37" x14ac:dyDescent="0.2">
      <c r="A103" s="258">
        <v>213902</v>
      </c>
      <c r="B103" s="258" t="str">
        <f>VLOOKUP(A103,'[2]اعلام كامل'!$A$2:$E$7000,5,0)</f>
        <v>س4ح</v>
      </c>
      <c r="C103" s="258" t="s">
        <v>265</v>
      </c>
      <c r="D103" s="258" t="s">
        <v>267</v>
      </c>
      <c r="E103" s="258" t="s">
        <v>267</v>
      </c>
      <c r="F103" s="258" t="s">
        <v>267</v>
      </c>
      <c r="G103" s="258" t="s">
        <v>267</v>
      </c>
      <c r="H103" s="258" t="s">
        <v>267</v>
      </c>
      <c r="I103" s="258" t="s">
        <v>267</v>
      </c>
      <c r="J103" s="258" t="s">
        <v>265</v>
      </c>
      <c r="K103" s="258" t="s">
        <v>267</v>
      </c>
      <c r="L103" s="258" t="s">
        <v>267</v>
      </c>
      <c r="M103" s="258" t="s">
        <v>267</v>
      </c>
      <c r="N103" s="258" t="s">
        <v>267</v>
      </c>
      <c r="O103" s="258" t="s">
        <v>267</v>
      </c>
      <c r="P103" s="258" t="s">
        <v>267</v>
      </c>
      <c r="Q103" s="258" t="s">
        <v>267</v>
      </c>
      <c r="R103" s="258" t="s">
        <v>267</v>
      </c>
      <c r="S103" s="258" t="s">
        <v>267</v>
      </c>
      <c r="T103" s="258" t="s">
        <v>267</v>
      </c>
      <c r="U103" s="258" t="s">
        <v>267</v>
      </c>
      <c r="V103" s="258" t="s">
        <v>267</v>
      </c>
      <c r="W103" s="258" t="s">
        <v>267</v>
      </c>
      <c r="X103" s="258" t="s">
        <v>267</v>
      </c>
      <c r="Y103" s="258" t="s">
        <v>265</v>
      </c>
      <c r="Z103" s="258" t="s">
        <v>267</v>
      </c>
      <c r="AA103" s="258" t="s">
        <v>267</v>
      </c>
      <c r="AB103" s="258" t="s">
        <v>267</v>
      </c>
      <c r="AC103" s="258" t="s">
        <v>267</v>
      </c>
      <c r="AD103" s="258" t="s">
        <v>267</v>
      </c>
      <c r="AE103" s="258" t="s">
        <v>267</v>
      </c>
      <c r="AF103" s="258" t="s">
        <v>267</v>
      </c>
      <c r="AG103" s="258" t="s">
        <v>266</v>
      </c>
      <c r="AH103" s="258" t="s">
        <v>266</v>
      </c>
      <c r="AI103" s="258" t="s">
        <v>266</v>
      </c>
      <c r="AJ103" s="258" t="s">
        <v>266</v>
      </c>
      <c r="AK103" s="258" t="s">
        <v>266</v>
      </c>
    </row>
    <row r="104" spans="1:37" x14ac:dyDescent="0.2">
      <c r="A104" s="258">
        <v>213929</v>
      </c>
      <c r="B104" s="258" t="str">
        <f>VLOOKUP(A104,'[2]اعلام كامل'!$A$2:$E$7000,5,0)</f>
        <v>س4ح</v>
      </c>
      <c r="C104" s="258" t="s">
        <v>267</v>
      </c>
      <c r="D104" s="258" t="s">
        <v>267</v>
      </c>
      <c r="E104" s="258" t="s">
        <v>267</v>
      </c>
      <c r="F104" s="258" t="s">
        <v>267</v>
      </c>
      <c r="G104" s="258" t="s">
        <v>267</v>
      </c>
      <c r="H104" s="258" t="s">
        <v>267</v>
      </c>
      <c r="I104" s="258" t="s">
        <v>267</v>
      </c>
      <c r="J104" s="258" t="s">
        <v>267</v>
      </c>
      <c r="K104" s="258" t="s">
        <v>267</v>
      </c>
      <c r="L104" s="258" t="s">
        <v>267</v>
      </c>
      <c r="M104" s="258" t="s">
        <v>265</v>
      </c>
      <c r="N104" s="258" t="s">
        <v>267</v>
      </c>
      <c r="O104" s="258" t="s">
        <v>267</v>
      </c>
      <c r="P104" s="258" t="s">
        <v>267</v>
      </c>
      <c r="Q104" s="258" t="s">
        <v>267</v>
      </c>
      <c r="R104" s="258" t="s">
        <v>267</v>
      </c>
      <c r="S104" s="258" t="s">
        <v>265</v>
      </c>
      <c r="T104" s="258" t="s">
        <v>267</v>
      </c>
      <c r="U104" s="258" t="s">
        <v>267</v>
      </c>
      <c r="V104" s="258" t="s">
        <v>267</v>
      </c>
      <c r="W104" s="258" t="s">
        <v>266</v>
      </c>
      <c r="X104" s="258" t="s">
        <v>267</v>
      </c>
      <c r="Y104" s="258" t="s">
        <v>266</v>
      </c>
      <c r="Z104" s="258" t="s">
        <v>265</v>
      </c>
      <c r="AA104" s="258" t="s">
        <v>265</v>
      </c>
      <c r="AB104" s="258" t="s">
        <v>265</v>
      </c>
      <c r="AC104" s="258" t="s">
        <v>267</v>
      </c>
      <c r="AD104" s="258" t="s">
        <v>265</v>
      </c>
      <c r="AE104" s="258" t="s">
        <v>266</v>
      </c>
      <c r="AF104" s="258" t="s">
        <v>267</v>
      </c>
      <c r="AG104" s="258" t="s">
        <v>266</v>
      </c>
      <c r="AH104" s="258" t="s">
        <v>266</v>
      </c>
      <c r="AI104" s="258" t="s">
        <v>266</v>
      </c>
      <c r="AJ104" s="258" t="s">
        <v>266</v>
      </c>
      <c r="AK104" s="258" t="s">
        <v>266</v>
      </c>
    </row>
    <row r="105" spans="1:37" x14ac:dyDescent="0.2">
      <c r="A105" s="258">
        <v>213958</v>
      </c>
      <c r="B105" s="258" t="str">
        <f>VLOOKUP(A105,'[2]اعلام كامل'!$A$2:$E$7000,5,0)</f>
        <v>س4ح</v>
      </c>
      <c r="C105" s="258" t="s">
        <v>267</v>
      </c>
      <c r="D105" s="258" t="s">
        <v>267</v>
      </c>
      <c r="E105" s="258" t="s">
        <v>267</v>
      </c>
      <c r="F105" s="258" t="s">
        <v>267</v>
      </c>
      <c r="G105" s="258" t="s">
        <v>265</v>
      </c>
      <c r="H105" s="258" t="s">
        <v>266</v>
      </c>
      <c r="I105" s="258" t="s">
        <v>267</v>
      </c>
      <c r="J105" s="258" t="s">
        <v>265</v>
      </c>
      <c r="K105" s="258" t="s">
        <v>267</v>
      </c>
      <c r="L105" s="258" t="s">
        <v>267</v>
      </c>
      <c r="M105" s="258" t="s">
        <v>267</v>
      </c>
      <c r="N105" s="258" t="s">
        <v>267</v>
      </c>
      <c r="O105" s="258" t="s">
        <v>265</v>
      </c>
      <c r="P105" s="258" t="s">
        <v>267</v>
      </c>
      <c r="Q105" s="258" t="s">
        <v>267</v>
      </c>
      <c r="R105" s="258" t="s">
        <v>265</v>
      </c>
      <c r="S105" s="258" t="s">
        <v>267</v>
      </c>
      <c r="T105" s="258" t="s">
        <v>267</v>
      </c>
      <c r="U105" s="258" t="s">
        <v>267</v>
      </c>
      <c r="V105" s="258" t="s">
        <v>267</v>
      </c>
      <c r="W105" s="258" t="s">
        <v>265</v>
      </c>
      <c r="X105" s="258" t="s">
        <v>265</v>
      </c>
      <c r="Y105" s="258" t="s">
        <v>265</v>
      </c>
      <c r="Z105" s="258" t="s">
        <v>267</v>
      </c>
      <c r="AA105" s="258" t="s">
        <v>265</v>
      </c>
      <c r="AB105" s="258" t="s">
        <v>267</v>
      </c>
      <c r="AC105" s="258" t="s">
        <v>267</v>
      </c>
      <c r="AD105" s="258" t="s">
        <v>267</v>
      </c>
      <c r="AE105" s="258" t="s">
        <v>267</v>
      </c>
      <c r="AF105" s="258" t="s">
        <v>267</v>
      </c>
      <c r="AG105" s="258" t="s">
        <v>266</v>
      </c>
      <c r="AH105" s="258" t="s">
        <v>266</v>
      </c>
      <c r="AI105" s="258" t="s">
        <v>266</v>
      </c>
      <c r="AJ105" s="258" t="s">
        <v>266</v>
      </c>
      <c r="AK105" s="258" t="s">
        <v>266</v>
      </c>
    </row>
    <row r="106" spans="1:37" x14ac:dyDescent="0.2">
      <c r="A106" s="258">
        <v>213996</v>
      </c>
      <c r="B106" s="258" t="str">
        <f>VLOOKUP(A106,'[2]اعلام كامل'!$A$2:$E$7000,5,0)</f>
        <v>س4ح</v>
      </c>
      <c r="C106" s="258" t="s">
        <v>267</v>
      </c>
      <c r="D106" s="258" t="s">
        <v>267</v>
      </c>
      <c r="E106" s="258" t="s">
        <v>265</v>
      </c>
      <c r="F106" s="258" t="s">
        <v>265</v>
      </c>
      <c r="G106" s="258" t="s">
        <v>265</v>
      </c>
      <c r="H106" s="258" t="s">
        <v>267</v>
      </c>
      <c r="I106" s="258" t="s">
        <v>267</v>
      </c>
      <c r="J106" s="258" t="s">
        <v>267</v>
      </c>
      <c r="K106" s="258" t="s">
        <v>267</v>
      </c>
      <c r="L106" s="258" t="s">
        <v>267</v>
      </c>
      <c r="M106" s="258" t="s">
        <v>267</v>
      </c>
      <c r="N106" s="258" t="s">
        <v>267</v>
      </c>
      <c r="O106" s="258" t="s">
        <v>267</v>
      </c>
      <c r="P106" s="258" t="s">
        <v>267</v>
      </c>
      <c r="Q106" s="258" t="s">
        <v>267</v>
      </c>
      <c r="R106" s="258" t="s">
        <v>267</v>
      </c>
      <c r="S106" s="258" t="s">
        <v>267</v>
      </c>
      <c r="T106" s="258" t="s">
        <v>267</v>
      </c>
      <c r="U106" s="258" t="s">
        <v>267</v>
      </c>
      <c r="V106" s="258" t="s">
        <v>267</v>
      </c>
      <c r="W106" s="258" t="s">
        <v>267</v>
      </c>
      <c r="X106" s="258" t="s">
        <v>267</v>
      </c>
      <c r="Y106" s="258" t="s">
        <v>267</v>
      </c>
      <c r="Z106" s="258" t="s">
        <v>267</v>
      </c>
      <c r="AA106" s="258" t="s">
        <v>265</v>
      </c>
      <c r="AB106" s="258" t="s">
        <v>265</v>
      </c>
      <c r="AC106" s="258" t="s">
        <v>267</v>
      </c>
      <c r="AD106" s="258" t="s">
        <v>265</v>
      </c>
      <c r="AE106" s="258" t="s">
        <v>265</v>
      </c>
      <c r="AF106" s="258" t="s">
        <v>267</v>
      </c>
      <c r="AG106" s="258" t="s">
        <v>266</v>
      </c>
      <c r="AH106" s="258" t="s">
        <v>266</v>
      </c>
      <c r="AI106" s="258" t="s">
        <v>266</v>
      </c>
      <c r="AJ106" s="258" t="s">
        <v>266</v>
      </c>
      <c r="AK106" s="258" t="s">
        <v>266</v>
      </c>
    </row>
    <row r="107" spans="1:37" x14ac:dyDescent="0.2">
      <c r="A107" s="258">
        <v>214027</v>
      </c>
      <c r="B107" s="258" t="str">
        <f>VLOOKUP(A107,'[2]اعلام كامل'!$A$2:$E$7000,5,0)</f>
        <v>س4ح</v>
      </c>
      <c r="C107" s="258" t="s">
        <v>267</v>
      </c>
      <c r="D107" s="258" t="s">
        <v>265</v>
      </c>
      <c r="E107" s="258" t="s">
        <v>265</v>
      </c>
      <c r="F107" s="258" t="s">
        <v>265</v>
      </c>
      <c r="G107" s="258" t="s">
        <v>267</v>
      </c>
      <c r="H107" s="258" t="s">
        <v>267</v>
      </c>
      <c r="I107" s="258" t="s">
        <v>267</v>
      </c>
      <c r="J107" s="258" t="s">
        <v>267</v>
      </c>
      <c r="K107" s="258" t="s">
        <v>267</v>
      </c>
      <c r="L107" s="258" t="s">
        <v>267</v>
      </c>
      <c r="M107" s="258" t="s">
        <v>267</v>
      </c>
      <c r="N107" s="258" t="s">
        <v>265</v>
      </c>
      <c r="O107" s="258" t="s">
        <v>265</v>
      </c>
      <c r="P107" s="258" t="s">
        <v>267</v>
      </c>
      <c r="Q107" s="258" t="s">
        <v>265</v>
      </c>
      <c r="R107" s="258" t="s">
        <v>267</v>
      </c>
      <c r="S107" s="258" t="s">
        <v>267</v>
      </c>
      <c r="T107" s="258" t="s">
        <v>267</v>
      </c>
      <c r="U107" s="258" t="s">
        <v>267</v>
      </c>
      <c r="V107" s="258" t="s">
        <v>265</v>
      </c>
      <c r="W107" s="258" t="s">
        <v>265</v>
      </c>
      <c r="X107" s="258" t="s">
        <v>267</v>
      </c>
      <c r="Y107" s="258" t="s">
        <v>265</v>
      </c>
      <c r="Z107" s="258" t="s">
        <v>265</v>
      </c>
      <c r="AA107" s="258" t="s">
        <v>265</v>
      </c>
      <c r="AB107" s="258" t="s">
        <v>267</v>
      </c>
      <c r="AC107" s="258" t="s">
        <v>267</v>
      </c>
      <c r="AD107" s="258" t="s">
        <v>267</v>
      </c>
      <c r="AE107" s="258" t="s">
        <v>267</v>
      </c>
      <c r="AF107" s="258" t="s">
        <v>267</v>
      </c>
      <c r="AG107" s="258" t="s">
        <v>266</v>
      </c>
      <c r="AH107" s="258" t="s">
        <v>266</v>
      </c>
      <c r="AI107" s="258" t="s">
        <v>266</v>
      </c>
      <c r="AJ107" s="258" t="s">
        <v>266</v>
      </c>
      <c r="AK107" s="258" t="s">
        <v>266</v>
      </c>
    </row>
    <row r="108" spans="1:37" x14ac:dyDescent="0.2">
      <c r="A108" s="258">
        <v>214075</v>
      </c>
      <c r="B108" s="258" t="str">
        <f>VLOOKUP(A108,'[2]اعلام كامل'!$A$2:$E$7000,5,0)</f>
        <v>س4ح</v>
      </c>
      <c r="C108" s="258" t="s">
        <v>267</v>
      </c>
      <c r="D108" s="258" t="s">
        <v>267</v>
      </c>
      <c r="E108" s="258" t="s">
        <v>267</v>
      </c>
      <c r="F108" s="258" t="s">
        <v>267</v>
      </c>
      <c r="G108" s="258" t="s">
        <v>265</v>
      </c>
      <c r="H108" s="258" t="s">
        <v>267</v>
      </c>
      <c r="I108" s="258" t="s">
        <v>267</v>
      </c>
      <c r="J108" s="258" t="s">
        <v>267</v>
      </c>
      <c r="K108" s="258" t="s">
        <v>267</v>
      </c>
      <c r="L108" s="258" t="s">
        <v>267</v>
      </c>
      <c r="M108" s="258" t="s">
        <v>265</v>
      </c>
      <c r="N108" s="258" t="s">
        <v>267</v>
      </c>
      <c r="O108" s="258" t="s">
        <v>267</v>
      </c>
      <c r="P108" s="258" t="s">
        <v>267</v>
      </c>
      <c r="Q108" s="258" t="s">
        <v>267</v>
      </c>
      <c r="R108" s="258" t="s">
        <v>267</v>
      </c>
      <c r="S108" s="258" t="s">
        <v>267</v>
      </c>
      <c r="T108" s="258" t="s">
        <v>267</v>
      </c>
      <c r="U108" s="258" t="s">
        <v>267</v>
      </c>
      <c r="V108" s="258" t="s">
        <v>267</v>
      </c>
      <c r="W108" s="258" t="s">
        <v>267</v>
      </c>
      <c r="X108" s="258" t="s">
        <v>267</v>
      </c>
      <c r="Y108" s="258" t="s">
        <v>265</v>
      </c>
      <c r="Z108" s="258" t="s">
        <v>267</v>
      </c>
      <c r="AA108" s="258" t="s">
        <v>267</v>
      </c>
      <c r="AB108" s="258" t="s">
        <v>267</v>
      </c>
      <c r="AC108" s="258" t="s">
        <v>267</v>
      </c>
      <c r="AD108" s="258" t="s">
        <v>267</v>
      </c>
      <c r="AE108" s="258" t="s">
        <v>267</v>
      </c>
      <c r="AF108" s="258" t="s">
        <v>267</v>
      </c>
      <c r="AG108" s="258" t="s">
        <v>266</v>
      </c>
      <c r="AH108" s="258" t="s">
        <v>266</v>
      </c>
      <c r="AI108" s="258" t="s">
        <v>266</v>
      </c>
      <c r="AJ108" s="258" t="s">
        <v>266</v>
      </c>
      <c r="AK108" s="258" t="s">
        <v>266</v>
      </c>
    </row>
    <row r="109" spans="1:37" x14ac:dyDescent="0.2">
      <c r="A109" s="258">
        <v>214110</v>
      </c>
      <c r="B109" s="258" t="str">
        <f>VLOOKUP(A109,'[2]اعلام كامل'!$A$2:$E$7000,5,0)</f>
        <v>س4ح</v>
      </c>
      <c r="C109" s="258" t="s">
        <v>267</v>
      </c>
      <c r="D109" s="258" t="s">
        <v>267</v>
      </c>
      <c r="E109" s="258" t="s">
        <v>267</v>
      </c>
      <c r="F109" s="258" t="s">
        <v>265</v>
      </c>
      <c r="G109" s="258" t="s">
        <v>267</v>
      </c>
      <c r="H109" s="258" t="s">
        <v>265</v>
      </c>
      <c r="I109" s="258" t="s">
        <v>267</v>
      </c>
      <c r="J109" s="258" t="s">
        <v>265</v>
      </c>
      <c r="K109" s="258" t="s">
        <v>267</v>
      </c>
      <c r="L109" s="258" t="s">
        <v>267</v>
      </c>
      <c r="M109" s="258" t="s">
        <v>267</v>
      </c>
      <c r="N109" s="258" t="s">
        <v>267</v>
      </c>
      <c r="O109" s="258" t="s">
        <v>267</v>
      </c>
      <c r="P109" s="258" t="s">
        <v>265</v>
      </c>
      <c r="Q109" s="258" t="s">
        <v>265</v>
      </c>
      <c r="R109" s="258" t="s">
        <v>267</v>
      </c>
      <c r="S109" s="258" t="s">
        <v>267</v>
      </c>
      <c r="T109" s="258" t="s">
        <v>267</v>
      </c>
      <c r="U109" s="258" t="s">
        <v>267</v>
      </c>
      <c r="V109" s="258" t="s">
        <v>267</v>
      </c>
      <c r="W109" s="258" t="s">
        <v>267</v>
      </c>
      <c r="X109" s="258" t="s">
        <v>267</v>
      </c>
      <c r="Y109" s="258" t="s">
        <v>265</v>
      </c>
      <c r="Z109" s="258" t="s">
        <v>267</v>
      </c>
      <c r="AA109" s="258" t="s">
        <v>267</v>
      </c>
      <c r="AB109" s="258" t="s">
        <v>267</v>
      </c>
      <c r="AC109" s="258" t="s">
        <v>267</v>
      </c>
      <c r="AD109" s="258" t="s">
        <v>267</v>
      </c>
      <c r="AE109" s="258" t="s">
        <v>267</v>
      </c>
      <c r="AF109" s="258" t="s">
        <v>267</v>
      </c>
      <c r="AG109" s="258" t="s">
        <v>266</v>
      </c>
      <c r="AH109" s="258" t="s">
        <v>266</v>
      </c>
      <c r="AI109" s="258" t="s">
        <v>266</v>
      </c>
      <c r="AJ109" s="258" t="s">
        <v>266</v>
      </c>
      <c r="AK109" s="258" t="s">
        <v>266</v>
      </c>
    </row>
    <row r="110" spans="1:37" x14ac:dyDescent="0.2">
      <c r="A110" s="258">
        <v>214142</v>
      </c>
      <c r="B110" s="258" t="str">
        <f>VLOOKUP(A110,'[2]اعلام كامل'!$A$2:$E$7000,5,0)</f>
        <v>س4ح</v>
      </c>
      <c r="C110" s="258" t="s">
        <v>267</v>
      </c>
      <c r="D110" s="258" t="s">
        <v>267</v>
      </c>
      <c r="E110" s="258" t="s">
        <v>267</v>
      </c>
      <c r="F110" s="258" t="s">
        <v>265</v>
      </c>
      <c r="G110" s="258" t="s">
        <v>267</v>
      </c>
      <c r="H110" s="258" t="s">
        <v>267</v>
      </c>
      <c r="I110" s="258" t="s">
        <v>267</v>
      </c>
      <c r="J110" s="258" t="s">
        <v>267</v>
      </c>
      <c r="K110" s="258" t="s">
        <v>267</v>
      </c>
      <c r="L110" s="258" t="s">
        <v>267</v>
      </c>
      <c r="M110" s="258" t="s">
        <v>267</v>
      </c>
      <c r="N110" s="258" t="s">
        <v>267</v>
      </c>
      <c r="O110" s="258" t="s">
        <v>267</v>
      </c>
      <c r="P110" s="258" t="s">
        <v>267</v>
      </c>
      <c r="Q110" s="258" t="s">
        <v>267</v>
      </c>
      <c r="R110" s="258" t="s">
        <v>267</v>
      </c>
      <c r="S110" s="258" t="s">
        <v>267</v>
      </c>
      <c r="T110" s="258" t="s">
        <v>267</v>
      </c>
      <c r="U110" s="258" t="s">
        <v>267</v>
      </c>
      <c r="V110" s="258" t="s">
        <v>267</v>
      </c>
      <c r="W110" s="258" t="s">
        <v>266</v>
      </c>
      <c r="X110" s="258" t="s">
        <v>267</v>
      </c>
      <c r="Y110" s="258" t="s">
        <v>266</v>
      </c>
      <c r="Z110" s="258" t="s">
        <v>267</v>
      </c>
      <c r="AA110" s="258" t="s">
        <v>267</v>
      </c>
      <c r="AB110" s="258" t="s">
        <v>267</v>
      </c>
      <c r="AC110" s="258" t="s">
        <v>267</v>
      </c>
      <c r="AD110" s="258" t="s">
        <v>267</v>
      </c>
      <c r="AE110" s="258" t="s">
        <v>267</v>
      </c>
      <c r="AF110" s="258" t="s">
        <v>267</v>
      </c>
      <c r="AG110" s="258" t="s">
        <v>266</v>
      </c>
      <c r="AH110" s="258" t="s">
        <v>266</v>
      </c>
      <c r="AI110" s="258" t="s">
        <v>266</v>
      </c>
      <c r="AJ110" s="258" t="s">
        <v>266</v>
      </c>
      <c r="AK110" s="258" t="s">
        <v>266</v>
      </c>
    </row>
    <row r="111" spans="1:37" x14ac:dyDescent="0.2">
      <c r="A111" s="258">
        <v>214145</v>
      </c>
      <c r="B111" s="258" t="str">
        <f>VLOOKUP(A111,'[2]اعلام كامل'!$A$2:$E$7000,5,0)</f>
        <v>س4ح</v>
      </c>
      <c r="C111" s="258" t="s">
        <v>267</v>
      </c>
      <c r="D111" s="258" t="s">
        <v>267</v>
      </c>
      <c r="E111" s="258" t="s">
        <v>267</v>
      </c>
      <c r="F111" s="258" t="s">
        <v>267</v>
      </c>
      <c r="G111" s="258" t="s">
        <v>267</v>
      </c>
      <c r="H111" s="258" t="s">
        <v>267</v>
      </c>
      <c r="I111" s="258" t="s">
        <v>267</v>
      </c>
      <c r="J111" s="258" t="s">
        <v>267</v>
      </c>
      <c r="K111" s="258" t="s">
        <v>267</v>
      </c>
      <c r="L111" s="258" t="s">
        <v>267</v>
      </c>
      <c r="M111" s="258" t="s">
        <v>265</v>
      </c>
      <c r="N111" s="258" t="s">
        <v>267</v>
      </c>
      <c r="O111" s="258" t="s">
        <v>267</v>
      </c>
      <c r="P111" s="258" t="s">
        <v>267</v>
      </c>
      <c r="Q111" s="258" t="s">
        <v>267</v>
      </c>
      <c r="R111" s="258" t="s">
        <v>267</v>
      </c>
      <c r="S111" s="258" t="s">
        <v>267</v>
      </c>
      <c r="T111" s="258" t="s">
        <v>267</v>
      </c>
      <c r="U111" s="258" t="s">
        <v>267</v>
      </c>
      <c r="V111" s="258" t="s">
        <v>267</v>
      </c>
      <c r="W111" s="258" t="s">
        <v>267</v>
      </c>
      <c r="X111" s="258" t="s">
        <v>267</v>
      </c>
      <c r="Y111" s="258" t="s">
        <v>265</v>
      </c>
      <c r="Z111" s="258" t="s">
        <v>267</v>
      </c>
      <c r="AA111" s="258" t="s">
        <v>267</v>
      </c>
      <c r="AB111" s="258" t="s">
        <v>265</v>
      </c>
      <c r="AC111" s="258" t="s">
        <v>267</v>
      </c>
      <c r="AD111" s="258" t="s">
        <v>267</v>
      </c>
      <c r="AE111" s="258" t="s">
        <v>265</v>
      </c>
      <c r="AF111" s="258" t="s">
        <v>267</v>
      </c>
      <c r="AG111" s="258" t="s">
        <v>266</v>
      </c>
      <c r="AH111" s="258" t="s">
        <v>266</v>
      </c>
      <c r="AI111" s="258" t="s">
        <v>266</v>
      </c>
      <c r="AJ111" s="258" t="s">
        <v>266</v>
      </c>
      <c r="AK111" s="258" t="s">
        <v>266</v>
      </c>
    </row>
    <row r="112" spans="1:37" x14ac:dyDescent="0.2">
      <c r="A112" s="258">
        <v>214284</v>
      </c>
      <c r="B112" s="258" t="str">
        <f>VLOOKUP(A112,'[2]اعلام كامل'!$A$2:$E$7000,5,0)</f>
        <v>س4ح</v>
      </c>
      <c r="C112" s="258" t="s">
        <v>265</v>
      </c>
      <c r="D112" s="258" t="s">
        <v>267</v>
      </c>
      <c r="E112" s="258" t="s">
        <v>267</v>
      </c>
      <c r="F112" s="258" t="s">
        <v>267</v>
      </c>
      <c r="G112" s="258" t="s">
        <v>265</v>
      </c>
      <c r="H112" s="258" t="s">
        <v>267</v>
      </c>
      <c r="I112" s="258" t="s">
        <v>267</v>
      </c>
      <c r="J112" s="258" t="s">
        <v>267</v>
      </c>
      <c r="K112" s="258" t="s">
        <v>267</v>
      </c>
      <c r="L112" s="258" t="s">
        <v>267</v>
      </c>
      <c r="M112" s="258" t="s">
        <v>265</v>
      </c>
      <c r="N112" s="258" t="s">
        <v>265</v>
      </c>
      <c r="O112" s="258" t="s">
        <v>267</v>
      </c>
      <c r="P112" s="258" t="s">
        <v>265</v>
      </c>
      <c r="Q112" s="258" t="s">
        <v>265</v>
      </c>
      <c r="R112" s="258" t="s">
        <v>267</v>
      </c>
      <c r="S112" s="258" t="s">
        <v>267</v>
      </c>
      <c r="T112" s="258" t="s">
        <v>267</v>
      </c>
      <c r="U112" s="258" t="s">
        <v>267</v>
      </c>
      <c r="V112" s="258" t="s">
        <v>267</v>
      </c>
      <c r="W112" s="258" t="s">
        <v>267</v>
      </c>
      <c r="X112" s="258" t="s">
        <v>267</v>
      </c>
      <c r="Y112" s="258" t="s">
        <v>267</v>
      </c>
      <c r="Z112" s="258" t="s">
        <v>267</v>
      </c>
      <c r="AA112" s="258" t="s">
        <v>267</v>
      </c>
      <c r="AB112" s="258" t="s">
        <v>266</v>
      </c>
      <c r="AC112" s="258" t="s">
        <v>267</v>
      </c>
      <c r="AD112" s="258" t="s">
        <v>267</v>
      </c>
      <c r="AE112" s="258" t="s">
        <v>267</v>
      </c>
      <c r="AF112" s="258" t="s">
        <v>267</v>
      </c>
      <c r="AG112" s="258" t="s">
        <v>266</v>
      </c>
      <c r="AH112" s="258" t="s">
        <v>266</v>
      </c>
      <c r="AI112" s="258" t="s">
        <v>266</v>
      </c>
      <c r="AJ112" s="258" t="s">
        <v>266</v>
      </c>
      <c r="AK112" s="258" t="s">
        <v>266</v>
      </c>
    </row>
    <row r="113" spans="1:42" x14ac:dyDescent="0.2">
      <c r="A113" s="258">
        <v>214305</v>
      </c>
      <c r="B113" s="258" t="str">
        <f>VLOOKUP(A113,'[2]اعلام كامل'!$A$2:$E$7000,5,0)</f>
        <v>س4ح</v>
      </c>
      <c r="C113" s="258" t="s">
        <v>267</v>
      </c>
      <c r="D113" s="258" t="s">
        <v>267</v>
      </c>
      <c r="E113" s="258" t="s">
        <v>267</v>
      </c>
      <c r="F113" s="258" t="s">
        <v>267</v>
      </c>
      <c r="G113" s="258" t="s">
        <v>265</v>
      </c>
      <c r="H113" s="258" t="s">
        <v>267</v>
      </c>
      <c r="I113" s="258" t="s">
        <v>267</v>
      </c>
      <c r="J113" s="258" t="s">
        <v>267</v>
      </c>
      <c r="K113" s="258" t="s">
        <v>267</v>
      </c>
      <c r="L113" s="258" t="s">
        <v>267</v>
      </c>
      <c r="M113" s="258" t="s">
        <v>267</v>
      </c>
      <c r="N113" s="258" t="s">
        <v>267</v>
      </c>
      <c r="O113" s="258" t="s">
        <v>267</v>
      </c>
      <c r="P113" s="258" t="s">
        <v>265</v>
      </c>
      <c r="Q113" s="258" t="s">
        <v>265</v>
      </c>
      <c r="R113" s="258" t="s">
        <v>265</v>
      </c>
      <c r="S113" s="258" t="s">
        <v>265</v>
      </c>
      <c r="T113" s="258" t="s">
        <v>267</v>
      </c>
      <c r="U113" s="258" t="s">
        <v>267</v>
      </c>
      <c r="V113" s="258" t="s">
        <v>267</v>
      </c>
      <c r="W113" s="258" t="s">
        <v>265</v>
      </c>
      <c r="X113" s="258" t="s">
        <v>267</v>
      </c>
      <c r="Y113" s="258" t="s">
        <v>265</v>
      </c>
      <c r="Z113" s="258" t="s">
        <v>267</v>
      </c>
      <c r="AA113" s="258" t="s">
        <v>267</v>
      </c>
      <c r="AB113" s="258" t="s">
        <v>267</v>
      </c>
      <c r="AC113" s="258" t="s">
        <v>267</v>
      </c>
      <c r="AD113" s="258" t="s">
        <v>265</v>
      </c>
      <c r="AE113" s="258" t="s">
        <v>265</v>
      </c>
      <c r="AF113" s="258" t="s">
        <v>267</v>
      </c>
      <c r="AG113" s="258" t="s">
        <v>266</v>
      </c>
      <c r="AH113" s="258" t="s">
        <v>266</v>
      </c>
      <c r="AI113" s="258" t="s">
        <v>266</v>
      </c>
      <c r="AJ113" s="258" t="s">
        <v>266</v>
      </c>
      <c r="AK113" s="258" t="s">
        <v>266</v>
      </c>
    </row>
    <row r="114" spans="1:42" x14ac:dyDescent="0.2">
      <c r="A114" s="258">
        <v>214330</v>
      </c>
      <c r="B114" s="258" t="str">
        <f>VLOOKUP(A114,'[2]اعلام كامل'!$A$2:$E$7000,5,0)</f>
        <v>س4ح</v>
      </c>
      <c r="C114" s="258" t="s">
        <v>265</v>
      </c>
      <c r="D114" s="258" t="s">
        <v>267</v>
      </c>
      <c r="E114" s="258" t="s">
        <v>267</v>
      </c>
      <c r="F114" s="258" t="s">
        <v>267</v>
      </c>
      <c r="G114" s="258" t="s">
        <v>267</v>
      </c>
      <c r="H114" s="258" t="s">
        <v>267</v>
      </c>
      <c r="I114" s="258" t="s">
        <v>267</v>
      </c>
      <c r="J114" s="258" t="s">
        <v>267</v>
      </c>
      <c r="K114" s="258" t="s">
        <v>267</v>
      </c>
      <c r="L114" s="258" t="s">
        <v>267</v>
      </c>
      <c r="M114" s="258" t="s">
        <v>265</v>
      </c>
      <c r="N114" s="258" t="s">
        <v>265</v>
      </c>
      <c r="O114" s="258" t="s">
        <v>267</v>
      </c>
      <c r="P114" s="258" t="s">
        <v>267</v>
      </c>
      <c r="Q114" s="258" t="s">
        <v>265</v>
      </c>
      <c r="R114" s="258" t="s">
        <v>267</v>
      </c>
      <c r="S114" s="258" t="s">
        <v>267</v>
      </c>
      <c r="T114" s="258" t="s">
        <v>267</v>
      </c>
      <c r="U114" s="258" t="s">
        <v>267</v>
      </c>
      <c r="V114" s="258" t="s">
        <v>267</v>
      </c>
      <c r="W114" s="258" t="s">
        <v>265</v>
      </c>
      <c r="X114" s="258" t="s">
        <v>267</v>
      </c>
      <c r="Y114" s="258" t="s">
        <v>267</v>
      </c>
      <c r="Z114" s="258" t="s">
        <v>267</v>
      </c>
      <c r="AA114" s="258" t="s">
        <v>267</v>
      </c>
      <c r="AB114" s="258" t="s">
        <v>265</v>
      </c>
      <c r="AC114" s="258" t="s">
        <v>267</v>
      </c>
      <c r="AD114" s="258" t="s">
        <v>265</v>
      </c>
      <c r="AE114" s="258" t="s">
        <v>266</v>
      </c>
      <c r="AF114" s="258" t="s">
        <v>267</v>
      </c>
      <c r="AG114" s="258" t="s">
        <v>266</v>
      </c>
      <c r="AH114" s="258" t="s">
        <v>266</v>
      </c>
      <c r="AI114" s="258" t="s">
        <v>266</v>
      </c>
      <c r="AJ114" s="258" t="s">
        <v>266</v>
      </c>
      <c r="AK114" s="258" t="s">
        <v>266</v>
      </c>
    </row>
    <row r="115" spans="1:42" x14ac:dyDescent="0.2">
      <c r="A115" s="258">
        <v>214357</v>
      </c>
      <c r="B115" s="258" t="str">
        <f>VLOOKUP(A115,'[2]اعلام كامل'!$A$2:$E$7000,5,0)</f>
        <v>س4ح</v>
      </c>
      <c r="C115" s="258" t="s">
        <v>265</v>
      </c>
      <c r="D115" s="258" t="s">
        <v>267</v>
      </c>
      <c r="E115" s="258" t="s">
        <v>267</v>
      </c>
      <c r="F115" s="258" t="s">
        <v>267</v>
      </c>
      <c r="G115" s="258" t="s">
        <v>265</v>
      </c>
      <c r="H115" s="258" t="s">
        <v>267</v>
      </c>
      <c r="I115" s="258" t="s">
        <v>267</v>
      </c>
      <c r="J115" s="258" t="s">
        <v>265</v>
      </c>
      <c r="K115" s="258" t="s">
        <v>267</v>
      </c>
      <c r="L115" s="258" t="s">
        <v>267</v>
      </c>
      <c r="M115" s="258" t="s">
        <v>267</v>
      </c>
      <c r="N115" s="258" t="s">
        <v>267</v>
      </c>
      <c r="O115" s="258" t="s">
        <v>267</v>
      </c>
      <c r="P115" s="258" t="s">
        <v>267</v>
      </c>
      <c r="Q115" s="258" t="s">
        <v>267</v>
      </c>
      <c r="R115" s="258" t="s">
        <v>267</v>
      </c>
      <c r="S115" s="258" t="s">
        <v>267</v>
      </c>
      <c r="T115" s="258" t="s">
        <v>267</v>
      </c>
      <c r="U115" s="258" t="s">
        <v>267</v>
      </c>
      <c r="V115" s="258" t="s">
        <v>267</v>
      </c>
      <c r="W115" s="258" t="s">
        <v>265</v>
      </c>
      <c r="X115" s="258" t="s">
        <v>267</v>
      </c>
      <c r="Y115" s="258" t="s">
        <v>265</v>
      </c>
      <c r="Z115" s="258" t="s">
        <v>267</v>
      </c>
      <c r="AA115" s="258" t="s">
        <v>265</v>
      </c>
      <c r="AB115" s="258" t="s">
        <v>267</v>
      </c>
      <c r="AC115" s="258" t="s">
        <v>267</v>
      </c>
      <c r="AD115" s="258" t="s">
        <v>265</v>
      </c>
      <c r="AE115" s="258" t="s">
        <v>267</v>
      </c>
      <c r="AF115" s="258" t="s">
        <v>267</v>
      </c>
      <c r="AG115" s="258" t="s">
        <v>266</v>
      </c>
      <c r="AH115" s="258" t="s">
        <v>266</v>
      </c>
      <c r="AI115" s="258" t="s">
        <v>266</v>
      </c>
      <c r="AJ115" s="258" t="s">
        <v>266</v>
      </c>
      <c r="AK115" s="258" t="s">
        <v>266</v>
      </c>
    </row>
    <row r="116" spans="1:42" x14ac:dyDescent="0.2">
      <c r="A116" s="258">
        <v>214387</v>
      </c>
      <c r="B116" s="258" t="str">
        <f>VLOOKUP(A116,'[2]اعلام كامل'!$A$2:$E$7000,5,0)</f>
        <v>س4ح</v>
      </c>
      <c r="C116" s="258" t="s">
        <v>267</v>
      </c>
      <c r="D116" s="258" t="s">
        <v>265</v>
      </c>
      <c r="E116" s="258" t="s">
        <v>265</v>
      </c>
      <c r="F116" s="258" t="s">
        <v>267</v>
      </c>
      <c r="G116" s="258" t="s">
        <v>267</v>
      </c>
      <c r="H116" s="258" t="s">
        <v>267</v>
      </c>
      <c r="I116" s="258" t="s">
        <v>267</v>
      </c>
      <c r="J116" s="258" t="s">
        <v>267</v>
      </c>
      <c r="K116" s="258" t="s">
        <v>265</v>
      </c>
      <c r="L116" s="258" t="s">
        <v>267</v>
      </c>
      <c r="M116" s="258" t="s">
        <v>267</v>
      </c>
      <c r="N116" s="258" t="s">
        <v>267</v>
      </c>
      <c r="O116" s="258" t="s">
        <v>267</v>
      </c>
      <c r="P116" s="258" t="s">
        <v>267</v>
      </c>
      <c r="Q116" s="258" t="s">
        <v>265</v>
      </c>
      <c r="R116" s="258" t="s">
        <v>267</v>
      </c>
      <c r="S116" s="258" t="s">
        <v>267</v>
      </c>
      <c r="T116" s="258" t="s">
        <v>267</v>
      </c>
      <c r="U116" s="258" t="s">
        <v>267</v>
      </c>
      <c r="V116" s="258" t="s">
        <v>267</v>
      </c>
      <c r="W116" s="258" t="s">
        <v>267</v>
      </c>
      <c r="X116" s="258" t="s">
        <v>267</v>
      </c>
      <c r="Y116" s="258" t="s">
        <v>267</v>
      </c>
      <c r="Z116" s="258" t="s">
        <v>267</v>
      </c>
      <c r="AA116" s="258" t="s">
        <v>265</v>
      </c>
      <c r="AB116" s="258" t="s">
        <v>267</v>
      </c>
      <c r="AC116" s="258" t="s">
        <v>267</v>
      </c>
      <c r="AD116" s="258" t="s">
        <v>267</v>
      </c>
      <c r="AE116" s="258" t="s">
        <v>267</v>
      </c>
      <c r="AF116" s="258" t="s">
        <v>267</v>
      </c>
      <c r="AG116" s="258" t="s">
        <v>266</v>
      </c>
      <c r="AH116" s="258" t="s">
        <v>266</v>
      </c>
      <c r="AI116" s="258" t="s">
        <v>266</v>
      </c>
      <c r="AJ116" s="258" t="s">
        <v>266</v>
      </c>
      <c r="AK116" s="258" t="s">
        <v>266</v>
      </c>
    </row>
    <row r="117" spans="1:42" x14ac:dyDescent="0.2">
      <c r="A117" s="258">
        <v>214423</v>
      </c>
      <c r="B117" s="258" t="str">
        <f>VLOOKUP(A117,'[2]اعلام كامل'!$A$2:$E$7000,5,0)</f>
        <v>س4ح</v>
      </c>
      <c r="C117" s="258" t="s">
        <v>267</v>
      </c>
      <c r="D117" s="258" t="s">
        <v>267</v>
      </c>
      <c r="E117" s="258" t="s">
        <v>267</v>
      </c>
      <c r="F117" s="258" t="s">
        <v>265</v>
      </c>
      <c r="G117" s="258" t="s">
        <v>266</v>
      </c>
      <c r="H117" s="258" t="s">
        <v>266</v>
      </c>
      <c r="I117" s="258" t="s">
        <v>267</v>
      </c>
      <c r="J117" s="258" t="s">
        <v>267</v>
      </c>
      <c r="K117" s="258" t="s">
        <v>267</v>
      </c>
      <c r="L117" s="258" t="s">
        <v>267</v>
      </c>
      <c r="M117" s="258" t="s">
        <v>267</v>
      </c>
      <c r="N117" s="258" t="s">
        <v>267</v>
      </c>
      <c r="O117" s="258" t="s">
        <v>267</v>
      </c>
      <c r="P117" s="258" t="s">
        <v>267</v>
      </c>
      <c r="Q117" s="258" t="s">
        <v>267</v>
      </c>
      <c r="R117" s="258" t="s">
        <v>265</v>
      </c>
      <c r="S117" s="258" t="s">
        <v>267</v>
      </c>
      <c r="T117" s="258" t="s">
        <v>267</v>
      </c>
      <c r="U117" s="258" t="s">
        <v>267</v>
      </c>
      <c r="V117" s="258" t="s">
        <v>267</v>
      </c>
      <c r="W117" s="258" t="s">
        <v>267</v>
      </c>
      <c r="X117" s="258" t="s">
        <v>267</v>
      </c>
      <c r="Y117" s="258" t="s">
        <v>265</v>
      </c>
      <c r="Z117" s="258" t="s">
        <v>267</v>
      </c>
      <c r="AA117" s="258" t="s">
        <v>267</v>
      </c>
      <c r="AB117" s="258" t="s">
        <v>267</v>
      </c>
      <c r="AC117" s="258" t="s">
        <v>267</v>
      </c>
      <c r="AD117" s="258" t="s">
        <v>267</v>
      </c>
      <c r="AE117" s="258" t="s">
        <v>266</v>
      </c>
      <c r="AF117" s="258" t="s">
        <v>267</v>
      </c>
      <c r="AG117" s="258" t="s">
        <v>266</v>
      </c>
      <c r="AH117" s="258" t="s">
        <v>266</v>
      </c>
      <c r="AI117" s="258" t="s">
        <v>266</v>
      </c>
      <c r="AJ117" s="258" t="s">
        <v>266</v>
      </c>
      <c r="AK117" s="258" t="s">
        <v>266</v>
      </c>
    </row>
    <row r="118" spans="1:42" x14ac:dyDescent="0.2">
      <c r="A118" s="258">
        <v>214427</v>
      </c>
      <c r="B118" s="258" t="str">
        <f>VLOOKUP(A118,'[2]اعلام كامل'!$A$2:$E$7000,5,0)</f>
        <v>س4ح</v>
      </c>
      <c r="C118" s="258" t="s">
        <v>267</v>
      </c>
      <c r="D118" s="258" t="s">
        <v>267</v>
      </c>
      <c r="E118" s="258" t="s">
        <v>265</v>
      </c>
      <c r="F118" s="258" t="s">
        <v>265</v>
      </c>
      <c r="G118" s="258" t="s">
        <v>266</v>
      </c>
      <c r="H118" s="258" t="s">
        <v>267</v>
      </c>
      <c r="I118" s="258" t="s">
        <v>267</v>
      </c>
      <c r="J118" s="258" t="s">
        <v>267</v>
      </c>
      <c r="K118" s="258" t="s">
        <v>267</v>
      </c>
      <c r="L118" s="258" t="s">
        <v>267</v>
      </c>
      <c r="M118" s="258" t="s">
        <v>267</v>
      </c>
      <c r="N118" s="258" t="s">
        <v>267</v>
      </c>
      <c r="O118" s="258" t="s">
        <v>267</v>
      </c>
      <c r="P118" s="258" t="s">
        <v>267</v>
      </c>
      <c r="Q118" s="258" t="s">
        <v>267</v>
      </c>
      <c r="R118" s="258" t="s">
        <v>267</v>
      </c>
      <c r="S118" s="258" t="s">
        <v>267</v>
      </c>
      <c r="T118" s="258" t="s">
        <v>267</v>
      </c>
      <c r="U118" s="258" t="s">
        <v>267</v>
      </c>
      <c r="V118" s="258" t="s">
        <v>267</v>
      </c>
      <c r="W118" s="258" t="s">
        <v>267</v>
      </c>
      <c r="X118" s="258" t="s">
        <v>267</v>
      </c>
      <c r="Y118" s="258" t="s">
        <v>267</v>
      </c>
      <c r="Z118" s="258" t="s">
        <v>267</v>
      </c>
      <c r="AA118" s="258" t="s">
        <v>267</v>
      </c>
      <c r="AB118" s="258" t="s">
        <v>267</v>
      </c>
      <c r="AC118" s="258" t="s">
        <v>267</v>
      </c>
      <c r="AD118" s="258" t="s">
        <v>267</v>
      </c>
      <c r="AE118" s="258" t="s">
        <v>267</v>
      </c>
      <c r="AF118" s="258" t="s">
        <v>267</v>
      </c>
      <c r="AG118" s="258" t="s">
        <v>266</v>
      </c>
      <c r="AH118" s="258" t="s">
        <v>266</v>
      </c>
      <c r="AI118" s="258" t="s">
        <v>266</v>
      </c>
      <c r="AJ118" s="258" t="s">
        <v>266</v>
      </c>
      <c r="AK118" s="258" t="s">
        <v>266</v>
      </c>
    </row>
    <row r="119" spans="1:42" x14ac:dyDescent="0.2">
      <c r="A119" s="258">
        <v>214443</v>
      </c>
      <c r="B119" s="258" t="str">
        <f>VLOOKUP(A119,'[2]اعلام كامل'!$A$2:$E$7000,5,0)</f>
        <v>س4ح</v>
      </c>
      <c r="C119" s="258" t="s">
        <v>267</v>
      </c>
      <c r="D119" s="258" t="s">
        <v>267</v>
      </c>
      <c r="E119" s="258" t="s">
        <v>267</v>
      </c>
      <c r="F119" s="258" t="s">
        <v>267</v>
      </c>
      <c r="G119" s="258" t="s">
        <v>265</v>
      </c>
      <c r="H119" s="258" t="s">
        <v>267</v>
      </c>
      <c r="I119" s="258" t="s">
        <v>267</v>
      </c>
      <c r="J119" s="258" t="s">
        <v>267</v>
      </c>
      <c r="K119" s="258" t="s">
        <v>267</v>
      </c>
      <c r="L119" s="258" t="s">
        <v>267</v>
      </c>
      <c r="M119" s="258" t="s">
        <v>267</v>
      </c>
      <c r="N119" s="258" t="s">
        <v>267</v>
      </c>
      <c r="O119" s="258" t="s">
        <v>267</v>
      </c>
      <c r="P119" s="258" t="s">
        <v>267</v>
      </c>
      <c r="Q119" s="258" t="s">
        <v>267</v>
      </c>
      <c r="R119" s="258" t="s">
        <v>266</v>
      </c>
      <c r="S119" s="258" t="s">
        <v>267</v>
      </c>
      <c r="T119" s="258" t="s">
        <v>267</v>
      </c>
      <c r="U119" s="258" t="s">
        <v>267</v>
      </c>
      <c r="V119" s="258" t="s">
        <v>267</v>
      </c>
      <c r="W119" s="258" t="s">
        <v>266</v>
      </c>
      <c r="X119" s="258" t="s">
        <v>267</v>
      </c>
      <c r="Y119" s="258" t="s">
        <v>266</v>
      </c>
      <c r="Z119" s="258" t="s">
        <v>267</v>
      </c>
      <c r="AA119" s="258" t="s">
        <v>267</v>
      </c>
      <c r="AB119" s="258" t="s">
        <v>267</v>
      </c>
      <c r="AC119" s="258" t="s">
        <v>267</v>
      </c>
      <c r="AD119" s="258" t="s">
        <v>267</v>
      </c>
      <c r="AE119" s="258" t="s">
        <v>267</v>
      </c>
      <c r="AF119" s="258" t="s">
        <v>267</v>
      </c>
      <c r="AG119" s="258" t="s">
        <v>266</v>
      </c>
      <c r="AH119" s="258" t="s">
        <v>266</v>
      </c>
      <c r="AI119" s="258" t="s">
        <v>266</v>
      </c>
      <c r="AJ119" s="258" t="s">
        <v>266</v>
      </c>
      <c r="AK119" s="258" t="s">
        <v>266</v>
      </c>
    </row>
    <row r="120" spans="1:42" x14ac:dyDescent="0.2">
      <c r="A120" s="258">
        <v>214455</v>
      </c>
      <c r="B120" s="258" t="str">
        <f>VLOOKUP(A120,'[2]اعلام كامل'!$A$2:$E$7000,5,0)</f>
        <v>س4ح</v>
      </c>
      <c r="C120" s="258" t="s">
        <v>267</v>
      </c>
      <c r="D120" s="258" t="s">
        <v>267</v>
      </c>
      <c r="E120" s="258" t="s">
        <v>267</v>
      </c>
      <c r="F120" s="258" t="s">
        <v>267</v>
      </c>
      <c r="G120" s="258" t="s">
        <v>265</v>
      </c>
      <c r="H120" s="258" t="s">
        <v>265</v>
      </c>
      <c r="I120" s="258" t="s">
        <v>265</v>
      </c>
      <c r="J120" s="258" t="s">
        <v>267</v>
      </c>
      <c r="K120" s="258" t="s">
        <v>267</v>
      </c>
      <c r="L120" s="258" t="s">
        <v>267</v>
      </c>
      <c r="M120" s="258" t="s">
        <v>267</v>
      </c>
      <c r="N120" s="258" t="s">
        <v>267</v>
      </c>
      <c r="O120" s="258" t="s">
        <v>267</v>
      </c>
      <c r="P120" s="258" t="s">
        <v>265</v>
      </c>
      <c r="Q120" s="258" t="s">
        <v>265</v>
      </c>
      <c r="R120" s="258" t="s">
        <v>267</v>
      </c>
      <c r="S120" s="258" t="s">
        <v>267</v>
      </c>
      <c r="T120" s="258" t="s">
        <v>267</v>
      </c>
      <c r="U120" s="258" t="s">
        <v>267</v>
      </c>
      <c r="V120" s="258" t="s">
        <v>267</v>
      </c>
      <c r="W120" s="258" t="s">
        <v>265</v>
      </c>
      <c r="X120" s="258" t="s">
        <v>267</v>
      </c>
      <c r="Y120" s="258" t="s">
        <v>265</v>
      </c>
      <c r="Z120" s="258" t="s">
        <v>267</v>
      </c>
      <c r="AA120" s="258" t="s">
        <v>265</v>
      </c>
      <c r="AB120" s="258" t="s">
        <v>267</v>
      </c>
      <c r="AC120" s="258" t="s">
        <v>265</v>
      </c>
      <c r="AD120" s="258" t="s">
        <v>265</v>
      </c>
      <c r="AE120" s="258" t="s">
        <v>265</v>
      </c>
      <c r="AF120" s="258" t="s">
        <v>267</v>
      </c>
      <c r="AG120" s="258" t="s">
        <v>266</v>
      </c>
      <c r="AH120" s="258" t="s">
        <v>266</v>
      </c>
      <c r="AI120" s="258" t="s">
        <v>266</v>
      </c>
      <c r="AJ120" s="258" t="s">
        <v>266</v>
      </c>
      <c r="AK120" s="258" t="s">
        <v>266</v>
      </c>
    </row>
    <row r="121" spans="1:42" x14ac:dyDescent="0.2">
      <c r="A121" s="258">
        <v>214459</v>
      </c>
      <c r="B121" s="258" t="str">
        <f>VLOOKUP(A121,'[2]اعلام كامل'!$A$2:$E$7000,5,0)</f>
        <v>س4ح</v>
      </c>
      <c r="C121" s="258" t="s">
        <v>265</v>
      </c>
      <c r="D121" s="258" t="s">
        <v>265</v>
      </c>
      <c r="E121" s="258" t="s">
        <v>265</v>
      </c>
      <c r="F121" s="258" t="s">
        <v>265</v>
      </c>
      <c r="G121" s="258" t="s">
        <v>267</v>
      </c>
      <c r="H121" s="258" t="s">
        <v>267</v>
      </c>
      <c r="I121" s="258" t="s">
        <v>267</v>
      </c>
      <c r="J121" s="258" t="s">
        <v>267</v>
      </c>
      <c r="K121" s="258" t="s">
        <v>267</v>
      </c>
      <c r="L121" s="258" t="s">
        <v>267</v>
      </c>
      <c r="M121" s="258" t="s">
        <v>267</v>
      </c>
      <c r="N121" s="258" t="s">
        <v>267</v>
      </c>
      <c r="O121" s="258" t="s">
        <v>267</v>
      </c>
      <c r="P121" s="258" t="s">
        <v>265</v>
      </c>
      <c r="Q121" s="258" t="s">
        <v>266</v>
      </c>
      <c r="R121" s="258" t="s">
        <v>267</v>
      </c>
      <c r="S121" s="258" t="s">
        <v>267</v>
      </c>
      <c r="T121" s="258" t="s">
        <v>267</v>
      </c>
      <c r="U121" s="258" t="s">
        <v>267</v>
      </c>
      <c r="V121" s="258" t="s">
        <v>267</v>
      </c>
      <c r="W121" s="258" t="s">
        <v>265</v>
      </c>
      <c r="X121" s="258" t="s">
        <v>267</v>
      </c>
      <c r="Y121" s="258" t="s">
        <v>267</v>
      </c>
      <c r="Z121" s="258" t="s">
        <v>267</v>
      </c>
      <c r="AA121" s="258" t="s">
        <v>267</v>
      </c>
      <c r="AB121" s="258" t="s">
        <v>267</v>
      </c>
      <c r="AC121" s="258" t="s">
        <v>267</v>
      </c>
      <c r="AD121" s="258" t="s">
        <v>267</v>
      </c>
      <c r="AE121" s="258" t="s">
        <v>267</v>
      </c>
      <c r="AF121" s="258" t="s">
        <v>267</v>
      </c>
      <c r="AG121" s="258" t="s">
        <v>266</v>
      </c>
      <c r="AH121" s="258" t="s">
        <v>266</v>
      </c>
      <c r="AI121" s="258" t="s">
        <v>266</v>
      </c>
      <c r="AJ121" s="258" t="s">
        <v>266</v>
      </c>
      <c r="AK121" s="258" t="s">
        <v>266</v>
      </c>
    </row>
    <row r="122" spans="1:42" x14ac:dyDescent="0.2">
      <c r="A122" s="258">
        <v>214553</v>
      </c>
      <c r="B122" s="258" t="str">
        <f>VLOOKUP(A122,'[2]اعلام كامل'!$A$2:$E$7000,5,0)</f>
        <v>س4ح</v>
      </c>
      <c r="C122" s="258" t="s">
        <v>265</v>
      </c>
      <c r="D122" s="258" t="s">
        <v>265</v>
      </c>
      <c r="E122" s="258" t="s">
        <v>265</v>
      </c>
      <c r="F122" s="258" t="s">
        <v>267</v>
      </c>
      <c r="G122" s="258" t="s">
        <v>267</v>
      </c>
      <c r="H122" s="258" t="s">
        <v>265</v>
      </c>
      <c r="I122" s="258" t="s">
        <v>265</v>
      </c>
      <c r="J122" s="258" t="s">
        <v>265</v>
      </c>
      <c r="K122" s="258" t="s">
        <v>265</v>
      </c>
      <c r="L122" s="258" t="s">
        <v>267</v>
      </c>
      <c r="M122" s="258" t="s">
        <v>267</v>
      </c>
      <c r="N122" s="258" t="s">
        <v>267</v>
      </c>
      <c r="O122" s="258" t="s">
        <v>267</v>
      </c>
      <c r="P122" s="258" t="s">
        <v>267</v>
      </c>
      <c r="Q122" s="258" t="s">
        <v>265</v>
      </c>
      <c r="R122" s="258" t="s">
        <v>267</v>
      </c>
      <c r="S122" s="258" t="s">
        <v>266</v>
      </c>
      <c r="T122" s="258" t="s">
        <v>267</v>
      </c>
      <c r="U122" s="258" t="s">
        <v>267</v>
      </c>
      <c r="V122" s="258" t="s">
        <v>267</v>
      </c>
      <c r="W122" s="258" t="s">
        <v>267</v>
      </c>
      <c r="X122" s="258" t="s">
        <v>267</v>
      </c>
      <c r="Y122" s="258" t="s">
        <v>267</v>
      </c>
      <c r="Z122" s="258" t="s">
        <v>267</v>
      </c>
      <c r="AA122" s="258" t="s">
        <v>267</v>
      </c>
      <c r="AB122" s="258" t="s">
        <v>267</v>
      </c>
      <c r="AC122" s="258" t="s">
        <v>267</v>
      </c>
      <c r="AD122" s="258" t="s">
        <v>267</v>
      </c>
      <c r="AE122" s="258" t="s">
        <v>267</v>
      </c>
      <c r="AF122" s="258" t="s">
        <v>267</v>
      </c>
      <c r="AG122" s="258" t="s">
        <v>266</v>
      </c>
      <c r="AH122" s="258" t="s">
        <v>266</v>
      </c>
      <c r="AI122" s="258" t="s">
        <v>266</v>
      </c>
      <c r="AJ122" s="258" t="s">
        <v>266</v>
      </c>
      <c r="AK122" s="258" t="s">
        <v>266</v>
      </c>
    </row>
    <row r="123" spans="1:42" x14ac:dyDescent="0.2">
      <c r="A123" s="258">
        <v>214558</v>
      </c>
      <c r="B123" s="258" t="str">
        <f>VLOOKUP(A123,'[2]اعلام كامل'!$A$2:$E$7000,5,0)</f>
        <v>س4ح</v>
      </c>
      <c r="C123" s="258" t="s">
        <v>267</v>
      </c>
      <c r="D123" s="258" t="s">
        <v>267</v>
      </c>
      <c r="E123" s="258" t="s">
        <v>265</v>
      </c>
      <c r="F123" s="258" t="s">
        <v>267</v>
      </c>
      <c r="G123" s="258" t="s">
        <v>265</v>
      </c>
      <c r="H123" s="258" t="s">
        <v>267</v>
      </c>
      <c r="I123" s="258" t="s">
        <v>267</v>
      </c>
      <c r="J123" s="258" t="s">
        <v>267</v>
      </c>
      <c r="K123" s="258" t="s">
        <v>267</v>
      </c>
      <c r="L123" s="258" t="s">
        <v>267</v>
      </c>
      <c r="M123" s="258" t="s">
        <v>267</v>
      </c>
      <c r="N123" s="258" t="s">
        <v>267</v>
      </c>
      <c r="O123" s="258" t="s">
        <v>267</v>
      </c>
      <c r="P123" s="258" t="s">
        <v>265</v>
      </c>
      <c r="Q123" s="258" t="s">
        <v>265</v>
      </c>
      <c r="R123" s="258" t="s">
        <v>267</v>
      </c>
      <c r="S123" s="258" t="s">
        <v>267</v>
      </c>
      <c r="T123" s="258" t="s">
        <v>267</v>
      </c>
      <c r="U123" s="258" t="s">
        <v>267</v>
      </c>
      <c r="V123" s="258" t="s">
        <v>267</v>
      </c>
      <c r="W123" s="258" t="s">
        <v>265</v>
      </c>
      <c r="X123" s="258" t="s">
        <v>267</v>
      </c>
      <c r="Y123" s="258" t="s">
        <v>267</v>
      </c>
      <c r="Z123" s="258" t="s">
        <v>265</v>
      </c>
      <c r="AA123" s="258" t="s">
        <v>265</v>
      </c>
      <c r="AB123" s="258" t="s">
        <v>267</v>
      </c>
      <c r="AC123" s="258" t="s">
        <v>267</v>
      </c>
      <c r="AD123" s="258" t="s">
        <v>265</v>
      </c>
      <c r="AE123" s="258" t="s">
        <v>265</v>
      </c>
      <c r="AF123" s="258" t="s">
        <v>265</v>
      </c>
      <c r="AG123" s="258" t="s">
        <v>266</v>
      </c>
      <c r="AH123" s="258" t="s">
        <v>266</v>
      </c>
      <c r="AI123" s="258" t="s">
        <v>266</v>
      </c>
      <c r="AJ123" s="258" t="s">
        <v>266</v>
      </c>
      <c r="AK123" s="258" t="s">
        <v>266</v>
      </c>
    </row>
    <row r="124" spans="1:42" x14ac:dyDescent="0.2">
      <c r="A124" s="258">
        <v>200720</v>
      </c>
      <c r="B124" s="258" t="str">
        <f>VLOOKUP(A124,'[2]اعلام كامل'!$A$2:$E$7000,5,0)</f>
        <v>س4</v>
      </c>
      <c r="C124" s="258" t="s">
        <v>267</v>
      </c>
      <c r="D124" s="258" t="s">
        <v>267</v>
      </c>
      <c r="E124" s="258" t="s">
        <v>265</v>
      </c>
      <c r="F124" s="258" t="s">
        <v>267</v>
      </c>
      <c r="G124" s="258" t="s">
        <v>265</v>
      </c>
      <c r="H124" s="258" t="s">
        <v>267</v>
      </c>
      <c r="I124" s="258" t="s">
        <v>1618</v>
      </c>
      <c r="J124" s="258" t="s">
        <v>267</v>
      </c>
      <c r="K124" s="258" t="s">
        <v>267</v>
      </c>
      <c r="L124" s="258" t="s">
        <v>265</v>
      </c>
      <c r="M124" s="258" t="s">
        <v>265</v>
      </c>
      <c r="N124" s="258" t="s">
        <v>267</v>
      </c>
      <c r="O124" s="258" t="s">
        <v>267</v>
      </c>
      <c r="P124" s="258" t="s">
        <v>267</v>
      </c>
      <c r="Q124" s="258" t="s">
        <v>265</v>
      </c>
      <c r="R124" s="258" t="s">
        <v>265</v>
      </c>
      <c r="S124" s="258" t="s">
        <v>265</v>
      </c>
      <c r="T124" s="258" t="s">
        <v>267</v>
      </c>
      <c r="U124" s="258" t="s">
        <v>265</v>
      </c>
      <c r="V124" s="258" t="s">
        <v>267</v>
      </c>
      <c r="W124" s="258" t="s">
        <v>267</v>
      </c>
      <c r="X124" s="258" t="s">
        <v>267</v>
      </c>
      <c r="Y124" s="258" t="s">
        <v>265</v>
      </c>
      <c r="Z124" s="258" t="s">
        <v>267</v>
      </c>
      <c r="AA124" s="258" t="s">
        <v>265</v>
      </c>
      <c r="AB124" s="258" t="s">
        <v>267</v>
      </c>
      <c r="AC124" s="258" t="s">
        <v>267</v>
      </c>
      <c r="AD124" s="258" t="s">
        <v>267</v>
      </c>
      <c r="AE124" s="258" t="s">
        <v>267</v>
      </c>
      <c r="AF124" s="258" t="s">
        <v>267</v>
      </c>
      <c r="AG124" s="258" t="s">
        <v>267</v>
      </c>
      <c r="AH124" s="258" t="s">
        <v>265</v>
      </c>
      <c r="AI124" s="258" t="s">
        <v>265</v>
      </c>
      <c r="AJ124" s="258" t="s">
        <v>265</v>
      </c>
      <c r="AK124" s="258" t="s">
        <v>267</v>
      </c>
      <c r="AL124" s="258" t="s">
        <v>265</v>
      </c>
      <c r="AM124" s="258" t="s">
        <v>265</v>
      </c>
      <c r="AN124" s="258" t="s">
        <v>267</v>
      </c>
      <c r="AO124" s="258" t="s">
        <v>265</v>
      </c>
      <c r="AP124" s="258" t="s">
        <v>265</v>
      </c>
    </row>
    <row r="125" spans="1:42" x14ac:dyDescent="0.2">
      <c r="A125" s="258">
        <v>201291</v>
      </c>
      <c r="B125" s="258" t="str">
        <f>VLOOKUP(A125,'[2]اعلام كامل'!$A$2:$E$7000,5,0)</f>
        <v>س4</v>
      </c>
      <c r="C125" s="258" t="s">
        <v>266</v>
      </c>
      <c r="D125" s="258" t="s">
        <v>266</v>
      </c>
      <c r="E125" s="258" t="s">
        <v>266</v>
      </c>
      <c r="F125" s="258" t="s">
        <v>266</v>
      </c>
      <c r="G125" s="258" t="s">
        <v>266</v>
      </c>
      <c r="H125" s="258" t="s">
        <v>266</v>
      </c>
      <c r="I125" s="258" t="s">
        <v>266</v>
      </c>
      <c r="J125" s="258" t="s">
        <v>266</v>
      </c>
      <c r="K125" s="258" t="s">
        <v>266</v>
      </c>
      <c r="L125" s="258" t="s">
        <v>266</v>
      </c>
      <c r="M125" s="258" t="s">
        <v>266</v>
      </c>
      <c r="N125" s="258" t="s">
        <v>266</v>
      </c>
      <c r="O125" s="258" t="s">
        <v>266</v>
      </c>
      <c r="P125" s="258" t="s">
        <v>266</v>
      </c>
      <c r="Q125" s="258" t="s">
        <v>265</v>
      </c>
      <c r="R125" s="258" t="s">
        <v>265</v>
      </c>
      <c r="S125" s="258" t="s">
        <v>265</v>
      </c>
      <c r="T125" s="258" t="s">
        <v>266</v>
      </c>
      <c r="U125" s="258" t="s">
        <v>266</v>
      </c>
      <c r="V125" s="258" t="s">
        <v>265</v>
      </c>
      <c r="W125" s="258" t="s">
        <v>267</v>
      </c>
      <c r="X125" s="258" t="s">
        <v>265</v>
      </c>
      <c r="Y125" s="258" t="s">
        <v>267</v>
      </c>
      <c r="Z125" s="258" t="s">
        <v>265</v>
      </c>
      <c r="AA125" s="258" t="s">
        <v>265</v>
      </c>
      <c r="AB125" s="258" t="s">
        <v>267</v>
      </c>
      <c r="AC125" s="258" t="s">
        <v>265</v>
      </c>
      <c r="AD125" s="258" t="s">
        <v>267</v>
      </c>
      <c r="AE125" s="258" t="s">
        <v>267</v>
      </c>
      <c r="AF125" s="258" t="s">
        <v>265</v>
      </c>
      <c r="AG125" s="258" t="s">
        <v>267</v>
      </c>
      <c r="AH125" s="258" t="s">
        <v>265</v>
      </c>
      <c r="AI125" s="258" t="s">
        <v>265</v>
      </c>
      <c r="AJ125" s="258" t="s">
        <v>267</v>
      </c>
      <c r="AK125" s="258" t="s">
        <v>265</v>
      </c>
      <c r="AL125" s="258" t="s">
        <v>267</v>
      </c>
      <c r="AM125" s="258" t="s">
        <v>267</v>
      </c>
      <c r="AN125" s="258" t="s">
        <v>267</v>
      </c>
      <c r="AO125" s="258" t="s">
        <v>267</v>
      </c>
      <c r="AP125" s="258" t="s">
        <v>267</v>
      </c>
    </row>
    <row r="126" spans="1:42" x14ac:dyDescent="0.2">
      <c r="A126" s="258">
        <v>201666</v>
      </c>
      <c r="B126" s="258" t="str">
        <f>VLOOKUP(A126,'[2]اعلام كامل'!$A$2:$E$7000,5,0)</f>
        <v>س4</v>
      </c>
      <c r="C126" s="258" t="s">
        <v>266</v>
      </c>
      <c r="D126" s="258" t="s">
        <v>266</v>
      </c>
      <c r="E126" s="258" t="s">
        <v>266</v>
      </c>
      <c r="F126" s="258" t="s">
        <v>266</v>
      </c>
      <c r="G126" s="258" t="s">
        <v>266</v>
      </c>
      <c r="H126" s="258" t="s">
        <v>266</v>
      </c>
      <c r="I126" s="258" t="s">
        <v>266</v>
      </c>
      <c r="J126" s="258" t="s">
        <v>266</v>
      </c>
      <c r="K126" s="258" t="s">
        <v>266</v>
      </c>
      <c r="L126" s="258" t="s">
        <v>266</v>
      </c>
      <c r="M126" s="258" t="s">
        <v>266</v>
      </c>
      <c r="N126" s="258" t="s">
        <v>266</v>
      </c>
      <c r="O126" s="258" t="s">
        <v>266</v>
      </c>
      <c r="P126" s="258" t="s">
        <v>267</v>
      </c>
      <c r="Q126" s="258" t="s">
        <v>266</v>
      </c>
      <c r="R126" s="258" t="s">
        <v>265</v>
      </c>
      <c r="S126" s="258" t="s">
        <v>266</v>
      </c>
      <c r="T126" s="258" t="s">
        <v>266</v>
      </c>
      <c r="U126" s="258" t="s">
        <v>266</v>
      </c>
      <c r="V126" s="258" t="s">
        <v>266</v>
      </c>
      <c r="W126" s="258" t="s">
        <v>266</v>
      </c>
      <c r="X126" s="258" t="s">
        <v>265</v>
      </c>
      <c r="Y126" s="258" t="s">
        <v>265</v>
      </c>
      <c r="Z126" s="258" t="s">
        <v>265</v>
      </c>
      <c r="AA126" s="258" t="s">
        <v>267</v>
      </c>
      <c r="AB126" s="258" t="s">
        <v>267</v>
      </c>
      <c r="AC126" s="258" t="s">
        <v>265</v>
      </c>
      <c r="AD126" s="258" t="s">
        <v>265</v>
      </c>
      <c r="AE126" s="258" t="s">
        <v>265</v>
      </c>
      <c r="AF126" s="258" t="s">
        <v>265</v>
      </c>
      <c r="AG126" s="258" t="s">
        <v>265</v>
      </c>
      <c r="AH126" s="258" t="s">
        <v>265</v>
      </c>
      <c r="AI126" s="258" t="s">
        <v>265</v>
      </c>
      <c r="AJ126" s="258" t="s">
        <v>267</v>
      </c>
      <c r="AK126" s="258" t="s">
        <v>267</v>
      </c>
      <c r="AL126" s="258" t="s">
        <v>267</v>
      </c>
      <c r="AM126" s="258" t="s">
        <v>265</v>
      </c>
      <c r="AN126" s="258" t="s">
        <v>265</v>
      </c>
      <c r="AO126" s="258" t="s">
        <v>265</v>
      </c>
      <c r="AP126" s="258" t="s">
        <v>265</v>
      </c>
    </row>
    <row r="127" spans="1:42" x14ac:dyDescent="0.2">
      <c r="A127" s="258">
        <v>201722</v>
      </c>
      <c r="B127" s="258" t="str">
        <f>VLOOKUP(A127,'[2]اعلام كامل'!$A$2:$E$7000,5,0)</f>
        <v>س4</v>
      </c>
      <c r="C127" s="258" t="s">
        <v>266</v>
      </c>
      <c r="D127" s="258" t="s">
        <v>266</v>
      </c>
      <c r="E127" s="258" t="s">
        <v>266</v>
      </c>
      <c r="F127" s="258" t="s">
        <v>266</v>
      </c>
      <c r="G127" s="258" t="s">
        <v>266</v>
      </c>
      <c r="H127" s="258" t="s">
        <v>267</v>
      </c>
      <c r="I127" s="258" t="s">
        <v>266</v>
      </c>
      <c r="J127" s="258" t="s">
        <v>265</v>
      </c>
      <c r="K127" s="258" t="s">
        <v>265</v>
      </c>
      <c r="L127" s="258" t="s">
        <v>266</v>
      </c>
      <c r="M127" s="258" t="s">
        <v>267</v>
      </c>
      <c r="N127" s="258" t="s">
        <v>267</v>
      </c>
      <c r="O127" s="258" t="s">
        <v>266</v>
      </c>
      <c r="P127" s="258" t="s">
        <v>267</v>
      </c>
      <c r="Q127" s="258" t="s">
        <v>265</v>
      </c>
      <c r="R127" s="258" t="s">
        <v>267</v>
      </c>
      <c r="S127" s="258" t="s">
        <v>265</v>
      </c>
      <c r="T127" s="258" t="s">
        <v>267</v>
      </c>
      <c r="U127" s="258" t="s">
        <v>267</v>
      </c>
      <c r="V127" s="258" t="s">
        <v>267</v>
      </c>
      <c r="W127" s="258" t="s">
        <v>267</v>
      </c>
      <c r="X127" s="258" t="s">
        <v>267</v>
      </c>
      <c r="Y127" s="258" t="s">
        <v>265</v>
      </c>
      <c r="Z127" s="258" t="s">
        <v>267</v>
      </c>
      <c r="AA127" s="258" t="s">
        <v>267</v>
      </c>
      <c r="AB127" s="258" t="s">
        <v>267</v>
      </c>
      <c r="AC127" s="258" t="s">
        <v>267</v>
      </c>
      <c r="AD127" s="258" t="s">
        <v>267</v>
      </c>
      <c r="AE127" s="258" t="s">
        <v>265</v>
      </c>
      <c r="AF127" s="258" t="s">
        <v>267</v>
      </c>
      <c r="AG127" s="258" t="s">
        <v>267</v>
      </c>
      <c r="AH127" s="258" t="s">
        <v>265</v>
      </c>
      <c r="AI127" s="258" t="s">
        <v>265</v>
      </c>
      <c r="AJ127" s="258" t="s">
        <v>267</v>
      </c>
      <c r="AK127" s="258" t="s">
        <v>267</v>
      </c>
      <c r="AL127" s="258" t="s">
        <v>265</v>
      </c>
      <c r="AM127" s="258" t="s">
        <v>265</v>
      </c>
      <c r="AN127" s="258" t="s">
        <v>265</v>
      </c>
      <c r="AO127" s="258" t="s">
        <v>267</v>
      </c>
      <c r="AP127" s="258" t="s">
        <v>266</v>
      </c>
    </row>
    <row r="128" spans="1:42" x14ac:dyDescent="0.2">
      <c r="A128" s="258">
        <v>202711</v>
      </c>
      <c r="B128" s="258" t="str">
        <f>VLOOKUP(A128,'[2]اعلام كامل'!$A$2:$E$7000,5,0)</f>
        <v>س4</v>
      </c>
      <c r="C128" s="258" t="s">
        <v>265</v>
      </c>
      <c r="D128" s="258" t="s">
        <v>265</v>
      </c>
      <c r="E128" s="258" t="s">
        <v>265</v>
      </c>
      <c r="F128" s="258" t="s">
        <v>265</v>
      </c>
      <c r="G128" s="258" t="s">
        <v>267</v>
      </c>
      <c r="H128" s="258" t="s">
        <v>267</v>
      </c>
      <c r="I128" s="258" t="s">
        <v>267</v>
      </c>
      <c r="J128" s="258" t="s">
        <v>267</v>
      </c>
      <c r="K128" s="258" t="s">
        <v>267</v>
      </c>
      <c r="L128" s="258" t="s">
        <v>267</v>
      </c>
      <c r="M128" s="258" t="s">
        <v>265</v>
      </c>
      <c r="N128" s="258" t="s">
        <v>267</v>
      </c>
      <c r="O128" s="258" t="s">
        <v>267</v>
      </c>
      <c r="P128" s="258" t="s">
        <v>265</v>
      </c>
      <c r="Q128" s="258" t="s">
        <v>265</v>
      </c>
      <c r="R128" s="258" t="s">
        <v>266</v>
      </c>
      <c r="S128" s="258" t="s">
        <v>265</v>
      </c>
      <c r="T128" s="258" t="s">
        <v>267</v>
      </c>
      <c r="U128" s="258" t="s">
        <v>267</v>
      </c>
      <c r="V128" s="258" t="s">
        <v>267</v>
      </c>
      <c r="W128" s="258" t="s">
        <v>267</v>
      </c>
      <c r="X128" s="258" t="s">
        <v>265</v>
      </c>
      <c r="Y128" s="258" t="s">
        <v>267</v>
      </c>
      <c r="Z128" s="258" t="s">
        <v>267</v>
      </c>
      <c r="AA128" s="258" t="s">
        <v>267</v>
      </c>
      <c r="AB128" s="258" t="s">
        <v>267</v>
      </c>
      <c r="AC128" s="258" t="s">
        <v>265</v>
      </c>
      <c r="AD128" s="258" t="s">
        <v>267</v>
      </c>
      <c r="AE128" s="258" t="s">
        <v>267</v>
      </c>
      <c r="AF128" s="258" t="s">
        <v>265</v>
      </c>
      <c r="AG128" s="258" t="s">
        <v>265</v>
      </c>
      <c r="AH128" s="258" t="s">
        <v>265</v>
      </c>
      <c r="AI128" s="258" t="s">
        <v>265</v>
      </c>
      <c r="AJ128" s="258" t="s">
        <v>267</v>
      </c>
      <c r="AK128" s="258" t="s">
        <v>267</v>
      </c>
      <c r="AL128" s="258" t="s">
        <v>265</v>
      </c>
      <c r="AM128" s="258" t="s">
        <v>267</v>
      </c>
      <c r="AN128" s="258" t="s">
        <v>267</v>
      </c>
      <c r="AO128" s="258" t="s">
        <v>267</v>
      </c>
      <c r="AP128" s="258" t="s">
        <v>265</v>
      </c>
    </row>
    <row r="129" spans="1:42" x14ac:dyDescent="0.2">
      <c r="A129" s="258">
        <v>203548</v>
      </c>
      <c r="B129" s="258" t="str">
        <f>VLOOKUP(A129,'[2]اعلام كامل'!$A$2:$E$7000,5,0)</f>
        <v>س4</v>
      </c>
      <c r="C129" s="258" t="s">
        <v>266</v>
      </c>
      <c r="D129" s="258" t="s">
        <v>266</v>
      </c>
      <c r="E129" s="258" t="s">
        <v>266</v>
      </c>
      <c r="F129" s="258" t="s">
        <v>266</v>
      </c>
      <c r="G129" s="258" t="s">
        <v>266</v>
      </c>
      <c r="H129" s="258" t="s">
        <v>266</v>
      </c>
      <c r="I129" s="258" t="s">
        <v>266</v>
      </c>
      <c r="J129" s="258" t="s">
        <v>266</v>
      </c>
      <c r="K129" s="258" t="s">
        <v>266</v>
      </c>
      <c r="L129" s="258" t="s">
        <v>266</v>
      </c>
      <c r="M129" s="258" t="s">
        <v>266</v>
      </c>
      <c r="N129" s="258" t="s">
        <v>266</v>
      </c>
      <c r="O129" s="258" t="s">
        <v>266</v>
      </c>
      <c r="P129" s="258" t="s">
        <v>266</v>
      </c>
      <c r="Q129" s="258" t="s">
        <v>266</v>
      </c>
      <c r="R129" s="258" t="s">
        <v>266</v>
      </c>
      <c r="S129" s="258" t="s">
        <v>265</v>
      </c>
      <c r="T129" s="258" t="s">
        <v>266</v>
      </c>
      <c r="U129" s="258" t="s">
        <v>266</v>
      </c>
      <c r="V129" s="258" t="s">
        <v>267</v>
      </c>
      <c r="W129" s="258" t="s">
        <v>267</v>
      </c>
      <c r="X129" s="258" t="s">
        <v>265</v>
      </c>
      <c r="Y129" s="258" t="s">
        <v>265</v>
      </c>
      <c r="Z129" s="258" t="s">
        <v>267</v>
      </c>
      <c r="AA129" s="258" t="s">
        <v>267</v>
      </c>
      <c r="AB129" s="258" t="s">
        <v>267</v>
      </c>
      <c r="AC129" s="258" t="s">
        <v>265</v>
      </c>
      <c r="AD129" s="258" t="s">
        <v>267</v>
      </c>
      <c r="AE129" s="258" t="s">
        <v>265</v>
      </c>
      <c r="AF129" s="258" t="s">
        <v>267</v>
      </c>
      <c r="AG129" s="258" t="s">
        <v>267</v>
      </c>
      <c r="AH129" s="258" t="s">
        <v>267</v>
      </c>
      <c r="AI129" s="258" t="s">
        <v>267</v>
      </c>
      <c r="AJ129" s="258" t="s">
        <v>265</v>
      </c>
      <c r="AK129" s="258" t="s">
        <v>265</v>
      </c>
      <c r="AL129" s="258" t="s">
        <v>267</v>
      </c>
      <c r="AM129" s="258" t="s">
        <v>265</v>
      </c>
      <c r="AN129" s="258" t="s">
        <v>267</v>
      </c>
      <c r="AO129" s="258" t="s">
        <v>267</v>
      </c>
      <c r="AP129" s="258" t="s">
        <v>267</v>
      </c>
    </row>
    <row r="130" spans="1:42" x14ac:dyDescent="0.2">
      <c r="A130" s="258">
        <v>203995</v>
      </c>
      <c r="B130" s="258" t="str">
        <f>VLOOKUP(A130,'[2]اعلام كامل'!$A$2:$E$7000,5,0)</f>
        <v>س4</v>
      </c>
      <c r="C130" s="258" t="s">
        <v>265</v>
      </c>
      <c r="D130" s="258" t="s">
        <v>265</v>
      </c>
      <c r="E130" s="258" t="s">
        <v>265</v>
      </c>
      <c r="F130" s="258" t="s">
        <v>267</v>
      </c>
      <c r="G130" s="258" t="s">
        <v>265</v>
      </c>
      <c r="H130" s="258" t="s">
        <v>267</v>
      </c>
      <c r="I130" s="258" t="s">
        <v>265</v>
      </c>
      <c r="J130" s="258" t="s">
        <v>265</v>
      </c>
      <c r="K130" s="258" t="s">
        <v>267</v>
      </c>
      <c r="L130" s="258" t="s">
        <v>267</v>
      </c>
      <c r="M130" s="258" t="s">
        <v>267</v>
      </c>
      <c r="N130" s="258" t="s">
        <v>267</v>
      </c>
      <c r="O130" s="258" t="s">
        <v>267</v>
      </c>
      <c r="P130" s="258" t="s">
        <v>267</v>
      </c>
      <c r="Q130" s="258" t="s">
        <v>267</v>
      </c>
      <c r="R130" s="258" t="s">
        <v>267</v>
      </c>
      <c r="S130" s="258" t="s">
        <v>265</v>
      </c>
      <c r="T130" s="258" t="s">
        <v>267</v>
      </c>
      <c r="U130" s="258" t="s">
        <v>267</v>
      </c>
      <c r="V130" s="258" t="s">
        <v>267</v>
      </c>
      <c r="W130" s="258" t="s">
        <v>267</v>
      </c>
      <c r="X130" s="258" t="s">
        <v>265</v>
      </c>
      <c r="Y130" s="258" t="s">
        <v>267</v>
      </c>
      <c r="Z130" s="258" t="s">
        <v>265</v>
      </c>
      <c r="AA130" s="258" t="s">
        <v>265</v>
      </c>
      <c r="AB130" s="258" t="s">
        <v>267</v>
      </c>
      <c r="AC130" s="258" t="s">
        <v>267</v>
      </c>
      <c r="AD130" s="258" t="s">
        <v>267</v>
      </c>
      <c r="AE130" s="258" t="s">
        <v>267</v>
      </c>
      <c r="AF130" s="258" t="s">
        <v>265</v>
      </c>
      <c r="AG130" s="258" t="s">
        <v>267</v>
      </c>
      <c r="AH130" s="258" t="s">
        <v>265</v>
      </c>
      <c r="AI130" s="258" t="s">
        <v>265</v>
      </c>
      <c r="AJ130" s="258" t="s">
        <v>267</v>
      </c>
      <c r="AK130" s="258" t="s">
        <v>265</v>
      </c>
      <c r="AL130" s="258" t="s">
        <v>265</v>
      </c>
      <c r="AM130" s="258" t="s">
        <v>267</v>
      </c>
      <c r="AN130" s="258" t="s">
        <v>265</v>
      </c>
      <c r="AO130" s="258" t="s">
        <v>265</v>
      </c>
      <c r="AP130" s="258" t="s">
        <v>267</v>
      </c>
    </row>
    <row r="131" spans="1:42" x14ac:dyDescent="0.2">
      <c r="A131" s="258">
        <v>205334</v>
      </c>
      <c r="B131" s="258" t="str">
        <f>VLOOKUP(A131,'[2]اعلام كامل'!$A$2:$E$7000,5,0)</f>
        <v>س4</v>
      </c>
      <c r="C131" s="258" t="s">
        <v>266</v>
      </c>
      <c r="D131" s="258" t="s">
        <v>266</v>
      </c>
      <c r="E131" s="258" t="s">
        <v>267</v>
      </c>
      <c r="F131" s="258" t="s">
        <v>267</v>
      </c>
      <c r="G131" s="258" t="s">
        <v>265</v>
      </c>
      <c r="H131" s="258" t="s">
        <v>266</v>
      </c>
      <c r="I131" s="258" t="s">
        <v>265</v>
      </c>
      <c r="J131" s="258" t="s">
        <v>266</v>
      </c>
      <c r="K131" s="258" t="s">
        <v>265</v>
      </c>
      <c r="L131" s="258" t="s">
        <v>267</v>
      </c>
      <c r="M131" s="258" t="s">
        <v>265</v>
      </c>
      <c r="N131" s="258" t="s">
        <v>265</v>
      </c>
      <c r="O131" s="258" t="s">
        <v>265</v>
      </c>
      <c r="P131" s="258" t="s">
        <v>265</v>
      </c>
      <c r="Q131" s="258" t="s">
        <v>265</v>
      </c>
      <c r="R131" s="258" t="s">
        <v>267</v>
      </c>
      <c r="S131" s="258" t="s">
        <v>265</v>
      </c>
      <c r="T131" s="258" t="s">
        <v>267</v>
      </c>
      <c r="U131" s="258" t="s">
        <v>265</v>
      </c>
      <c r="V131" s="258" t="s">
        <v>267</v>
      </c>
      <c r="W131" s="258" t="s">
        <v>267</v>
      </c>
      <c r="X131" s="258" t="s">
        <v>267</v>
      </c>
      <c r="Y131" s="258" t="s">
        <v>267</v>
      </c>
      <c r="Z131" s="258" t="s">
        <v>267</v>
      </c>
      <c r="AA131" s="258" t="s">
        <v>267</v>
      </c>
      <c r="AB131" s="258" t="s">
        <v>267</v>
      </c>
      <c r="AC131" s="258" t="s">
        <v>267</v>
      </c>
      <c r="AD131" s="258" t="s">
        <v>267</v>
      </c>
      <c r="AE131" s="258" t="s">
        <v>267</v>
      </c>
      <c r="AF131" s="258" t="s">
        <v>267</v>
      </c>
      <c r="AG131" s="258" t="s">
        <v>267</v>
      </c>
      <c r="AH131" s="258" t="s">
        <v>267</v>
      </c>
      <c r="AI131" s="258" t="s">
        <v>267</v>
      </c>
      <c r="AJ131" s="258" t="s">
        <v>267</v>
      </c>
      <c r="AK131" s="258" t="s">
        <v>267</v>
      </c>
      <c r="AL131" s="258" t="s">
        <v>266</v>
      </c>
      <c r="AM131" s="258" t="s">
        <v>266</v>
      </c>
      <c r="AN131" s="258" t="s">
        <v>266</v>
      </c>
      <c r="AO131" s="258" t="s">
        <v>266</v>
      </c>
      <c r="AP131" s="258" t="s">
        <v>266</v>
      </c>
    </row>
    <row r="132" spans="1:42" x14ac:dyDescent="0.2">
      <c r="A132" s="258">
        <v>205440</v>
      </c>
      <c r="B132" s="258" t="str">
        <f>VLOOKUP(A132,'[2]اعلام كامل'!$A$2:$E$7000,5,0)</f>
        <v>س4</v>
      </c>
      <c r="C132" s="258" t="s">
        <v>266</v>
      </c>
      <c r="D132" s="258" t="s">
        <v>266</v>
      </c>
      <c r="E132" s="258" t="s">
        <v>266</v>
      </c>
      <c r="F132" s="258" t="s">
        <v>266</v>
      </c>
      <c r="G132" s="258" t="s">
        <v>266</v>
      </c>
      <c r="H132" s="258" t="s">
        <v>267</v>
      </c>
      <c r="I132" s="258" t="s">
        <v>267</v>
      </c>
      <c r="J132" s="258" t="s">
        <v>266</v>
      </c>
      <c r="K132" s="258" t="s">
        <v>267</v>
      </c>
      <c r="L132" s="258" t="s">
        <v>267</v>
      </c>
      <c r="M132" s="258" t="s">
        <v>265</v>
      </c>
      <c r="N132" s="258" t="s">
        <v>267</v>
      </c>
      <c r="O132" s="258" t="s">
        <v>267</v>
      </c>
      <c r="P132" s="258" t="s">
        <v>267</v>
      </c>
      <c r="Q132" s="258" t="s">
        <v>267</v>
      </c>
      <c r="R132" s="258" t="s">
        <v>267</v>
      </c>
      <c r="S132" s="258" t="s">
        <v>267</v>
      </c>
      <c r="T132" s="258" t="s">
        <v>267</v>
      </c>
      <c r="U132" s="258" t="s">
        <v>265</v>
      </c>
      <c r="V132" s="258" t="s">
        <v>265</v>
      </c>
      <c r="W132" s="258" t="s">
        <v>267</v>
      </c>
      <c r="X132" s="258" t="s">
        <v>267</v>
      </c>
      <c r="Y132" s="258" t="s">
        <v>267</v>
      </c>
      <c r="Z132" s="258" t="s">
        <v>266</v>
      </c>
      <c r="AA132" s="258" t="s">
        <v>267</v>
      </c>
      <c r="AB132" s="258" t="s">
        <v>267</v>
      </c>
      <c r="AC132" s="258" t="s">
        <v>267</v>
      </c>
      <c r="AD132" s="258" t="s">
        <v>267</v>
      </c>
      <c r="AE132" s="258" t="s">
        <v>266</v>
      </c>
      <c r="AF132" s="258" t="s">
        <v>267</v>
      </c>
      <c r="AG132" s="258" t="s">
        <v>267</v>
      </c>
      <c r="AH132" s="258" t="s">
        <v>265</v>
      </c>
      <c r="AI132" s="258" t="s">
        <v>265</v>
      </c>
      <c r="AJ132" s="258" t="s">
        <v>267</v>
      </c>
      <c r="AK132" s="258" t="s">
        <v>265</v>
      </c>
      <c r="AL132" s="258" t="s">
        <v>266</v>
      </c>
      <c r="AM132" s="258" t="s">
        <v>266</v>
      </c>
      <c r="AN132" s="258" t="s">
        <v>266</v>
      </c>
      <c r="AO132" s="258" t="s">
        <v>266</v>
      </c>
      <c r="AP132" s="258" t="s">
        <v>267</v>
      </c>
    </row>
    <row r="133" spans="1:42" x14ac:dyDescent="0.2">
      <c r="A133" s="258">
        <v>206445</v>
      </c>
      <c r="B133" s="258" t="str">
        <f>VLOOKUP(A133,'[2]اعلام كامل'!$A$2:$E$7000,5,0)</f>
        <v>س4</v>
      </c>
      <c r="C133" s="258" t="s">
        <v>265</v>
      </c>
      <c r="D133" s="258" t="s">
        <v>266</v>
      </c>
      <c r="E133" s="258" t="s">
        <v>266</v>
      </c>
      <c r="F133" s="258" t="s">
        <v>266</v>
      </c>
      <c r="G133" s="258" t="s">
        <v>266</v>
      </c>
      <c r="H133" s="258" t="s">
        <v>265</v>
      </c>
      <c r="I133" s="258" t="s">
        <v>266</v>
      </c>
      <c r="J133" s="258" t="s">
        <v>266</v>
      </c>
      <c r="K133" s="258" t="s">
        <v>266</v>
      </c>
      <c r="L133" s="258" t="s">
        <v>266</v>
      </c>
      <c r="M133" s="258" t="s">
        <v>266</v>
      </c>
      <c r="N133" s="258" t="s">
        <v>266</v>
      </c>
      <c r="O133" s="258" t="s">
        <v>266</v>
      </c>
      <c r="P133" s="258" t="s">
        <v>267</v>
      </c>
      <c r="Q133" s="258" t="s">
        <v>265</v>
      </c>
      <c r="R133" s="258" t="s">
        <v>267</v>
      </c>
      <c r="S133" s="258" t="s">
        <v>265</v>
      </c>
      <c r="T133" s="258" t="s">
        <v>266</v>
      </c>
      <c r="U133" s="258" t="s">
        <v>266</v>
      </c>
      <c r="V133" s="258" t="s">
        <v>266</v>
      </c>
      <c r="W133" s="258" t="s">
        <v>267</v>
      </c>
      <c r="X133" s="258" t="s">
        <v>265</v>
      </c>
      <c r="Y133" s="258" t="s">
        <v>267</v>
      </c>
      <c r="Z133" s="258" t="s">
        <v>267</v>
      </c>
      <c r="AA133" s="258" t="s">
        <v>267</v>
      </c>
      <c r="AB133" s="258" t="s">
        <v>267</v>
      </c>
      <c r="AC133" s="258" t="s">
        <v>267</v>
      </c>
      <c r="AD133" s="258" t="s">
        <v>267</v>
      </c>
      <c r="AE133" s="258" t="s">
        <v>265</v>
      </c>
      <c r="AF133" s="258" t="s">
        <v>265</v>
      </c>
      <c r="AG133" s="258" t="s">
        <v>267</v>
      </c>
      <c r="AH133" s="258" t="s">
        <v>265</v>
      </c>
      <c r="AI133" s="258" t="s">
        <v>265</v>
      </c>
      <c r="AJ133" s="258" t="s">
        <v>267</v>
      </c>
      <c r="AK133" s="258" t="s">
        <v>267</v>
      </c>
      <c r="AL133" s="258" t="s">
        <v>265</v>
      </c>
      <c r="AM133" s="258" t="s">
        <v>265</v>
      </c>
      <c r="AN133" s="258" t="s">
        <v>267</v>
      </c>
      <c r="AO133" s="258" t="s">
        <v>265</v>
      </c>
      <c r="AP133" s="258" t="s">
        <v>267</v>
      </c>
    </row>
    <row r="134" spans="1:42" x14ac:dyDescent="0.2">
      <c r="A134" s="258">
        <v>207082</v>
      </c>
      <c r="B134" s="258" t="str">
        <f>VLOOKUP(A134,'[2]اعلام كامل'!$A$2:$E$7000,5,0)</f>
        <v>س4</v>
      </c>
      <c r="C134" s="258" t="s">
        <v>267</v>
      </c>
      <c r="D134" s="258" t="s">
        <v>267</v>
      </c>
      <c r="E134" s="258" t="s">
        <v>267</v>
      </c>
      <c r="F134" s="258" t="s">
        <v>265</v>
      </c>
      <c r="G134" s="258" t="s">
        <v>267</v>
      </c>
      <c r="H134" s="258" t="s">
        <v>265</v>
      </c>
      <c r="I134" s="258" t="s">
        <v>267</v>
      </c>
      <c r="J134" s="258" t="s">
        <v>267</v>
      </c>
      <c r="K134" s="258" t="s">
        <v>265</v>
      </c>
      <c r="L134" s="258" t="s">
        <v>265</v>
      </c>
      <c r="M134" s="258" t="s">
        <v>266</v>
      </c>
      <c r="N134" s="258" t="s">
        <v>267</v>
      </c>
      <c r="O134" s="258" t="s">
        <v>266</v>
      </c>
      <c r="P134" s="258" t="s">
        <v>267</v>
      </c>
      <c r="Q134" s="258" t="s">
        <v>265</v>
      </c>
      <c r="R134" s="258" t="s">
        <v>267</v>
      </c>
      <c r="S134" s="258" t="s">
        <v>265</v>
      </c>
      <c r="T134" s="258" t="s">
        <v>267</v>
      </c>
      <c r="U134" s="258" t="s">
        <v>267</v>
      </c>
      <c r="V134" s="258" t="s">
        <v>267</v>
      </c>
      <c r="W134" s="258" t="s">
        <v>265</v>
      </c>
      <c r="X134" s="258" t="s">
        <v>267</v>
      </c>
      <c r="Y134" s="258" t="s">
        <v>265</v>
      </c>
      <c r="Z134" s="258" t="s">
        <v>267</v>
      </c>
      <c r="AA134" s="258" t="s">
        <v>267</v>
      </c>
      <c r="AB134" s="258" t="s">
        <v>267</v>
      </c>
      <c r="AC134" s="258" t="s">
        <v>267</v>
      </c>
      <c r="AD134" s="258" t="s">
        <v>267</v>
      </c>
      <c r="AE134" s="258" t="s">
        <v>265</v>
      </c>
      <c r="AF134" s="258" t="s">
        <v>265</v>
      </c>
      <c r="AG134" s="258" t="s">
        <v>265</v>
      </c>
      <c r="AH134" s="258" t="s">
        <v>267</v>
      </c>
      <c r="AI134" s="258" t="s">
        <v>267</v>
      </c>
      <c r="AJ134" s="258" t="s">
        <v>266</v>
      </c>
      <c r="AK134" s="258" t="s">
        <v>267</v>
      </c>
      <c r="AL134" s="258" t="s">
        <v>266</v>
      </c>
      <c r="AM134" s="258" t="s">
        <v>266</v>
      </c>
      <c r="AN134" s="258" t="s">
        <v>267</v>
      </c>
      <c r="AO134" s="258" t="s">
        <v>266</v>
      </c>
      <c r="AP134" s="258" t="s">
        <v>265</v>
      </c>
    </row>
    <row r="135" spans="1:42" x14ac:dyDescent="0.2">
      <c r="A135" s="258">
        <v>207217</v>
      </c>
      <c r="B135" s="258" t="str">
        <f>VLOOKUP(A135,'[2]اعلام كامل'!$A$2:$E$7000,5,0)</f>
        <v>س4</v>
      </c>
      <c r="C135" s="258" t="s">
        <v>265</v>
      </c>
      <c r="D135" s="258" t="s">
        <v>265</v>
      </c>
      <c r="E135" s="258" t="s">
        <v>265</v>
      </c>
      <c r="F135" s="258" t="s">
        <v>267</v>
      </c>
      <c r="G135" s="258" t="s">
        <v>267</v>
      </c>
      <c r="H135" s="258" t="s">
        <v>265</v>
      </c>
      <c r="I135" s="258" t="s">
        <v>267</v>
      </c>
      <c r="J135" s="258" t="s">
        <v>265</v>
      </c>
      <c r="K135" s="258" t="s">
        <v>265</v>
      </c>
      <c r="L135" s="258" t="s">
        <v>265</v>
      </c>
      <c r="M135" s="258" t="s">
        <v>265</v>
      </c>
      <c r="N135" s="258" t="s">
        <v>265</v>
      </c>
      <c r="O135" s="258" t="s">
        <v>265</v>
      </c>
      <c r="P135" s="258" t="s">
        <v>267</v>
      </c>
      <c r="Q135" s="258" t="s">
        <v>265</v>
      </c>
      <c r="R135" s="258" t="s">
        <v>265</v>
      </c>
      <c r="S135" s="258" t="s">
        <v>265</v>
      </c>
      <c r="T135" s="258" t="s">
        <v>267</v>
      </c>
      <c r="U135" s="258" t="s">
        <v>267</v>
      </c>
      <c r="V135" s="258" t="s">
        <v>265</v>
      </c>
      <c r="W135" s="258" t="s">
        <v>267</v>
      </c>
      <c r="X135" s="258" t="s">
        <v>267</v>
      </c>
      <c r="Y135" s="258" t="s">
        <v>265</v>
      </c>
      <c r="Z135" s="258" t="s">
        <v>265</v>
      </c>
      <c r="AA135" s="258" t="s">
        <v>265</v>
      </c>
      <c r="AB135" s="258" t="s">
        <v>267</v>
      </c>
      <c r="AC135" s="258" t="s">
        <v>265</v>
      </c>
      <c r="AD135" s="258" t="s">
        <v>265</v>
      </c>
      <c r="AE135" s="258" t="s">
        <v>267</v>
      </c>
      <c r="AF135" s="258" t="s">
        <v>265</v>
      </c>
      <c r="AG135" s="258" t="s">
        <v>265</v>
      </c>
      <c r="AH135" s="258" t="s">
        <v>266</v>
      </c>
      <c r="AI135" s="258" t="s">
        <v>265</v>
      </c>
      <c r="AJ135" s="258" t="s">
        <v>265</v>
      </c>
      <c r="AK135" s="258" t="s">
        <v>265</v>
      </c>
      <c r="AL135" s="258" t="s">
        <v>266</v>
      </c>
      <c r="AM135" s="258" t="s">
        <v>266</v>
      </c>
      <c r="AN135" s="258" t="s">
        <v>266</v>
      </c>
      <c r="AO135" s="258" t="s">
        <v>265</v>
      </c>
      <c r="AP135" s="258" t="s">
        <v>266</v>
      </c>
    </row>
    <row r="136" spans="1:42" x14ac:dyDescent="0.2">
      <c r="A136" s="258">
        <v>207935</v>
      </c>
      <c r="B136" s="258" t="str">
        <f>VLOOKUP(A136,'[2]اعلام كامل'!$A$2:$E$7000,5,0)</f>
        <v>س4</v>
      </c>
      <c r="C136" s="258" t="s">
        <v>266</v>
      </c>
      <c r="D136" s="258" t="s">
        <v>267</v>
      </c>
      <c r="E136" s="258" t="s">
        <v>266</v>
      </c>
      <c r="F136" s="258" t="s">
        <v>266</v>
      </c>
      <c r="G136" s="258" t="s">
        <v>266</v>
      </c>
      <c r="H136" s="258" t="s">
        <v>266</v>
      </c>
      <c r="I136" s="258" t="s">
        <v>266</v>
      </c>
      <c r="J136" s="258" t="s">
        <v>266</v>
      </c>
      <c r="K136" s="258" t="s">
        <v>265</v>
      </c>
      <c r="L136" s="258" t="s">
        <v>266</v>
      </c>
      <c r="M136" s="258" t="s">
        <v>265</v>
      </c>
      <c r="N136" s="258" t="s">
        <v>266</v>
      </c>
      <c r="O136" s="258" t="s">
        <v>266</v>
      </c>
      <c r="P136" s="258" t="s">
        <v>267</v>
      </c>
      <c r="Q136" s="258" t="s">
        <v>267</v>
      </c>
      <c r="R136" s="258" t="s">
        <v>265</v>
      </c>
      <c r="S136" s="258" t="s">
        <v>267</v>
      </c>
      <c r="T136" s="258" t="s">
        <v>267</v>
      </c>
      <c r="U136" s="258" t="s">
        <v>265</v>
      </c>
      <c r="V136" s="258" t="s">
        <v>267</v>
      </c>
      <c r="W136" s="258" t="s">
        <v>265</v>
      </c>
      <c r="X136" s="258" t="s">
        <v>267</v>
      </c>
      <c r="Y136" s="258" t="s">
        <v>265</v>
      </c>
      <c r="Z136" s="258" t="s">
        <v>267</v>
      </c>
      <c r="AA136" s="258" t="s">
        <v>267</v>
      </c>
      <c r="AB136" s="258" t="s">
        <v>267</v>
      </c>
      <c r="AC136" s="258" t="s">
        <v>267</v>
      </c>
      <c r="AD136" s="258" t="s">
        <v>267</v>
      </c>
      <c r="AE136" s="258" t="s">
        <v>266</v>
      </c>
      <c r="AF136" s="258" t="s">
        <v>265</v>
      </c>
      <c r="AG136" s="258" t="s">
        <v>266</v>
      </c>
      <c r="AH136" s="258" t="s">
        <v>267</v>
      </c>
      <c r="AI136" s="258" t="s">
        <v>267</v>
      </c>
      <c r="AJ136" s="258" t="s">
        <v>267</v>
      </c>
      <c r="AK136" s="258" t="s">
        <v>266</v>
      </c>
      <c r="AL136" s="258" t="s">
        <v>265</v>
      </c>
      <c r="AM136" s="258" t="s">
        <v>267</v>
      </c>
      <c r="AN136" s="258" t="s">
        <v>265</v>
      </c>
      <c r="AO136" s="258" t="s">
        <v>265</v>
      </c>
      <c r="AP136" s="258" t="s">
        <v>265</v>
      </c>
    </row>
    <row r="137" spans="1:42" x14ac:dyDescent="0.2">
      <c r="A137" s="258">
        <v>209364</v>
      </c>
      <c r="B137" s="258" t="str">
        <f>VLOOKUP(A137,'[2]اعلام كامل'!$A$2:$E$7000,5,0)</f>
        <v>س4</v>
      </c>
      <c r="C137" s="258" t="s">
        <v>267</v>
      </c>
      <c r="D137" s="258" t="s">
        <v>267</v>
      </c>
      <c r="E137" s="258" t="s">
        <v>267</v>
      </c>
      <c r="F137" s="258" t="s">
        <v>266</v>
      </c>
      <c r="G137" s="258" t="s">
        <v>267</v>
      </c>
      <c r="H137" s="258" t="s">
        <v>267</v>
      </c>
      <c r="I137" s="258" t="s">
        <v>265</v>
      </c>
      <c r="J137" s="258" t="s">
        <v>267</v>
      </c>
      <c r="K137" s="258" t="s">
        <v>267</v>
      </c>
      <c r="L137" s="258" t="s">
        <v>267</v>
      </c>
      <c r="M137" s="258" t="s">
        <v>265</v>
      </c>
      <c r="N137" s="258" t="s">
        <v>267</v>
      </c>
      <c r="O137" s="258" t="s">
        <v>267</v>
      </c>
      <c r="P137" s="258" t="s">
        <v>267</v>
      </c>
      <c r="Q137" s="258" t="s">
        <v>267</v>
      </c>
      <c r="R137" s="258" t="s">
        <v>267</v>
      </c>
      <c r="S137" s="258" t="s">
        <v>265</v>
      </c>
      <c r="T137" s="258" t="s">
        <v>267</v>
      </c>
      <c r="U137" s="258" t="s">
        <v>267</v>
      </c>
      <c r="V137" s="258" t="s">
        <v>265</v>
      </c>
      <c r="W137" s="258" t="s">
        <v>267</v>
      </c>
      <c r="X137" s="258" t="s">
        <v>265</v>
      </c>
      <c r="Y137" s="258" t="s">
        <v>267</v>
      </c>
      <c r="Z137" s="258" t="s">
        <v>267</v>
      </c>
      <c r="AA137" s="258" t="s">
        <v>267</v>
      </c>
      <c r="AB137" s="258" t="s">
        <v>266</v>
      </c>
      <c r="AC137" s="258" t="s">
        <v>266</v>
      </c>
      <c r="AD137" s="258" t="s">
        <v>267</v>
      </c>
      <c r="AE137" s="258" t="s">
        <v>267</v>
      </c>
      <c r="AF137" s="258" t="s">
        <v>267</v>
      </c>
      <c r="AG137" s="258" t="s">
        <v>265</v>
      </c>
      <c r="AH137" s="258" t="s">
        <v>267</v>
      </c>
      <c r="AI137" s="258" t="s">
        <v>265</v>
      </c>
      <c r="AJ137" s="258" t="s">
        <v>267</v>
      </c>
      <c r="AK137" s="258" t="s">
        <v>265</v>
      </c>
      <c r="AL137" s="258" t="s">
        <v>267</v>
      </c>
      <c r="AM137" s="258" t="s">
        <v>267</v>
      </c>
      <c r="AN137" s="258" t="s">
        <v>267</v>
      </c>
      <c r="AO137" s="258" t="s">
        <v>267</v>
      </c>
      <c r="AP137" s="258" t="s">
        <v>267</v>
      </c>
    </row>
    <row r="138" spans="1:42" x14ac:dyDescent="0.2">
      <c r="A138" s="258">
        <v>209451</v>
      </c>
      <c r="B138" s="258" t="str">
        <f>VLOOKUP(A138,'[2]اعلام كامل'!$A$2:$E$7000,5,0)</f>
        <v>س4</v>
      </c>
      <c r="C138" s="258" t="s">
        <v>265</v>
      </c>
      <c r="D138" s="258" t="s">
        <v>267</v>
      </c>
      <c r="E138" s="258" t="s">
        <v>267</v>
      </c>
      <c r="F138" s="258" t="s">
        <v>267</v>
      </c>
      <c r="G138" s="258" t="s">
        <v>267</v>
      </c>
      <c r="H138" s="258" t="s">
        <v>267</v>
      </c>
      <c r="I138" s="258" t="s">
        <v>265</v>
      </c>
      <c r="J138" s="258" t="s">
        <v>265</v>
      </c>
      <c r="K138" s="258" t="s">
        <v>267</v>
      </c>
      <c r="L138" s="258" t="s">
        <v>265</v>
      </c>
      <c r="M138" s="258" t="s">
        <v>265</v>
      </c>
      <c r="N138" s="258" t="s">
        <v>265</v>
      </c>
      <c r="O138" s="258" t="s">
        <v>267</v>
      </c>
      <c r="P138" s="258" t="s">
        <v>265</v>
      </c>
      <c r="Q138" s="258" t="s">
        <v>267</v>
      </c>
      <c r="R138" s="258" t="s">
        <v>265</v>
      </c>
      <c r="S138" s="258" t="s">
        <v>267</v>
      </c>
      <c r="T138" s="258" t="s">
        <v>267</v>
      </c>
      <c r="U138" s="258" t="s">
        <v>266</v>
      </c>
      <c r="V138" s="258" t="s">
        <v>265</v>
      </c>
      <c r="W138" s="258" t="s">
        <v>267</v>
      </c>
      <c r="X138" s="258" t="s">
        <v>265</v>
      </c>
      <c r="Y138" s="258" t="s">
        <v>265</v>
      </c>
      <c r="Z138" s="258" t="s">
        <v>267</v>
      </c>
      <c r="AA138" s="258" t="s">
        <v>265</v>
      </c>
      <c r="AB138" s="258" t="s">
        <v>267</v>
      </c>
      <c r="AC138" s="258" t="s">
        <v>267</v>
      </c>
      <c r="AD138" s="258" t="s">
        <v>267</v>
      </c>
      <c r="AE138" s="258" t="s">
        <v>267</v>
      </c>
      <c r="AF138" s="258" t="s">
        <v>265</v>
      </c>
      <c r="AG138" s="258" t="s">
        <v>267</v>
      </c>
      <c r="AH138" s="258" t="s">
        <v>267</v>
      </c>
      <c r="AI138" s="258" t="s">
        <v>265</v>
      </c>
      <c r="AJ138" s="258" t="s">
        <v>267</v>
      </c>
      <c r="AK138" s="258" t="s">
        <v>265</v>
      </c>
      <c r="AL138" s="258" t="s">
        <v>267</v>
      </c>
      <c r="AM138" s="258" t="s">
        <v>267</v>
      </c>
      <c r="AN138" s="258" t="s">
        <v>267</v>
      </c>
      <c r="AO138" s="258" t="s">
        <v>267</v>
      </c>
      <c r="AP138" s="258" t="s">
        <v>265</v>
      </c>
    </row>
    <row r="139" spans="1:42" x14ac:dyDescent="0.2">
      <c r="A139" s="258">
        <v>209507</v>
      </c>
      <c r="B139" s="258" t="str">
        <f>VLOOKUP(A139,'[2]اعلام كامل'!$A$2:$E$7000,5,0)</f>
        <v>س4</v>
      </c>
      <c r="C139" s="258" t="s">
        <v>267</v>
      </c>
      <c r="D139" s="258" t="s">
        <v>267</v>
      </c>
      <c r="E139" s="258" t="s">
        <v>265</v>
      </c>
      <c r="F139" s="258" t="s">
        <v>266</v>
      </c>
      <c r="G139" s="258" t="s">
        <v>265</v>
      </c>
      <c r="H139" s="258" t="s">
        <v>267</v>
      </c>
      <c r="I139" s="258" t="s">
        <v>265</v>
      </c>
      <c r="J139" s="258" t="s">
        <v>265</v>
      </c>
      <c r="K139" s="258" t="s">
        <v>265</v>
      </c>
      <c r="L139" s="258" t="s">
        <v>265</v>
      </c>
      <c r="M139" s="258" t="s">
        <v>265</v>
      </c>
      <c r="N139" s="258" t="s">
        <v>265</v>
      </c>
      <c r="O139" s="258" t="s">
        <v>265</v>
      </c>
      <c r="P139" s="258" t="s">
        <v>267</v>
      </c>
      <c r="Q139" s="258" t="s">
        <v>265</v>
      </c>
      <c r="R139" s="258" t="s">
        <v>267</v>
      </c>
      <c r="S139" s="258" t="s">
        <v>265</v>
      </c>
      <c r="T139" s="258" t="s">
        <v>265</v>
      </c>
      <c r="U139" s="258" t="s">
        <v>265</v>
      </c>
      <c r="V139" s="258" t="s">
        <v>265</v>
      </c>
      <c r="W139" s="258" t="s">
        <v>267</v>
      </c>
      <c r="X139" s="258" t="s">
        <v>267</v>
      </c>
      <c r="Y139" s="258" t="s">
        <v>267</v>
      </c>
      <c r="Z139" s="258" t="s">
        <v>267</v>
      </c>
      <c r="AA139" s="258" t="s">
        <v>267</v>
      </c>
      <c r="AB139" s="258" t="s">
        <v>265</v>
      </c>
      <c r="AC139" s="258" t="s">
        <v>265</v>
      </c>
      <c r="AD139" s="258" t="s">
        <v>265</v>
      </c>
      <c r="AE139" s="258" t="s">
        <v>265</v>
      </c>
      <c r="AF139" s="258" t="s">
        <v>265</v>
      </c>
      <c r="AG139" s="258" t="s">
        <v>267</v>
      </c>
      <c r="AH139" s="258" t="s">
        <v>267</v>
      </c>
      <c r="AI139" s="258" t="s">
        <v>265</v>
      </c>
      <c r="AJ139" s="258" t="s">
        <v>267</v>
      </c>
      <c r="AK139" s="258" t="s">
        <v>267</v>
      </c>
      <c r="AL139" s="258" t="s">
        <v>267</v>
      </c>
      <c r="AM139" s="258" t="s">
        <v>267</v>
      </c>
      <c r="AN139" s="258" t="s">
        <v>267</v>
      </c>
      <c r="AO139" s="258" t="s">
        <v>267</v>
      </c>
      <c r="AP139" s="258" t="s">
        <v>265</v>
      </c>
    </row>
    <row r="140" spans="1:42" x14ac:dyDescent="0.2">
      <c r="A140" s="258">
        <v>209742</v>
      </c>
      <c r="B140" s="258" t="str">
        <f>VLOOKUP(A140,'[2]اعلام كامل'!$A$2:$E$7000,5,0)</f>
        <v>س4</v>
      </c>
      <c r="C140" s="258" t="s">
        <v>267</v>
      </c>
      <c r="D140" s="258" t="s">
        <v>267</v>
      </c>
      <c r="E140" s="258" t="s">
        <v>267</v>
      </c>
      <c r="F140" s="258" t="s">
        <v>266</v>
      </c>
      <c r="G140" s="258" t="s">
        <v>265</v>
      </c>
      <c r="H140" s="258" t="s">
        <v>265</v>
      </c>
      <c r="I140" s="258" t="s">
        <v>267</v>
      </c>
      <c r="J140" s="258" t="s">
        <v>265</v>
      </c>
      <c r="K140" s="258" t="s">
        <v>267</v>
      </c>
      <c r="L140" s="258" t="s">
        <v>265</v>
      </c>
      <c r="M140" s="258" t="s">
        <v>265</v>
      </c>
      <c r="N140" s="258" t="s">
        <v>267</v>
      </c>
      <c r="O140" s="258" t="s">
        <v>267</v>
      </c>
      <c r="P140" s="258" t="s">
        <v>265</v>
      </c>
      <c r="Q140" s="258" t="s">
        <v>265</v>
      </c>
      <c r="R140" s="258" t="s">
        <v>267</v>
      </c>
      <c r="S140" s="258" t="s">
        <v>267</v>
      </c>
      <c r="T140" s="258" t="s">
        <v>267</v>
      </c>
      <c r="U140" s="258" t="s">
        <v>267</v>
      </c>
      <c r="V140" s="258" t="s">
        <v>267</v>
      </c>
      <c r="W140" s="258" t="s">
        <v>265</v>
      </c>
      <c r="X140" s="258" t="s">
        <v>267</v>
      </c>
      <c r="Y140" s="258" t="s">
        <v>265</v>
      </c>
      <c r="Z140" s="258" t="s">
        <v>265</v>
      </c>
      <c r="AA140" s="258" t="s">
        <v>267</v>
      </c>
      <c r="AB140" s="258" t="s">
        <v>267</v>
      </c>
      <c r="AC140" s="258" t="s">
        <v>267</v>
      </c>
      <c r="AD140" s="258" t="s">
        <v>267</v>
      </c>
      <c r="AE140" s="258" t="s">
        <v>267</v>
      </c>
      <c r="AF140" s="258" t="s">
        <v>267</v>
      </c>
      <c r="AG140" s="258" t="s">
        <v>267</v>
      </c>
      <c r="AH140" s="258" t="s">
        <v>265</v>
      </c>
      <c r="AI140" s="258" t="s">
        <v>265</v>
      </c>
      <c r="AJ140" s="258" t="s">
        <v>266</v>
      </c>
      <c r="AK140" s="258" t="s">
        <v>267</v>
      </c>
      <c r="AL140" s="258" t="s">
        <v>267</v>
      </c>
      <c r="AM140" s="258" t="s">
        <v>267</v>
      </c>
      <c r="AN140" s="258" t="s">
        <v>267</v>
      </c>
      <c r="AO140" s="258" t="s">
        <v>266</v>
      </c>
      <c r="AP140" s="258" t="s">
        <v>267</v>
      </c>
    </row>
    <row r="141" spans="1:42" x14ac:dyDescent="0.2">
      <c r="A141" s="258">
        <v>209859</v>
      </c>
      <c r="B141" s="258" t="str">
        <f>VLOOKUP(A141,'[2]اعلام كامل'!$A$2:$E$7000,5,0)</f>
        <v>س4</v>
      </c>
      <c r="C141" s="258" t="s">
        <v>265</v>
      </c>
      <c r="D141" s="258" t="s">
        <v>265</v>
      </c>
      <c r="E141" s="258" t="s">
        <v>265</v>
      </c>
      <c r="F141" s="258" t="s">
        <v>265</v>
      </c>
      <c r="G141" s="258" t="s">
        <v>267</v>
      </c>
      <c r="H141" s="258" t="s">
        <v>265</v>
      </c>
      <c r="I141" s="258" t="s">
        <v>267</v>
      </c>
      <c r="J141" s="258" t="s">
        <v>265</v>
      </c>
      <c r="K141" s="258" t="s">
        <v>265</v>
      </c>
      <c r="L141" s="258" t="s">
        <v>267</v>
      </c>
      <c r="M141" s="258" t="s">
        <v>267</v>
      </c>
      <c r="N141" s="258" t="s">
        <v>267</v>
      </c>
      <c r="O141" s="258" t="s">
        <v>265</v>
      </c>
      <c r="P141" s="258" t="s">
        <v>267</v>
      </c>
      <c r="Q141" s="258" t="s">
        <v>265</v>
      </c>
      <c r="R141" s="258" t="s">
        <v>265</v>
      </c>
      <c r="S141" s="258" t="s">
        <v>265</v>
      </c>
      <c r="T141" s="258" t="s">
        <v>266</v>
      </c>
      <c r="U141" s="258" t="s">
        <v>266</v>
      </c>
      <c r="V141" s="258" t="s">
        <v>265</v>
      </c>
      <c r="W141" s="258" t="s">
        <v>267</v>
      </c>
      <c r="X141" s="258" t="s">
        <v>267</v>
      </c>
      <c r="Y141" s="258" t="s">
        <v>267</v>
      </c>
      <c r="Z141" s="258" t="s">
        <v>267</v>
      </c>
      <c r="AA141" s="258" t="s">
        <v>267</v>
      </c>
      <c r="AB141" s="258" t="s">
        <v>267</v>
      </c>
      <c r="AC141" s="258" t="s">
        <v>267</v>
      </c>
      <c r="AD141" s="258" t="s">
        <v>267</v>
      </c>
      <c r="AE141" s="258" t="s">
        <v>265</v>
      </c>
      <c r="AF141" s="258" t="s">
        <v>267</v>
      </c>
      <c r="AG141" s="258" t="s">
        <v>267</v>
      </c>
      <c r="AH141" s="258" t="s">
        <v>267</v>
      </c>
      <c r="AI141" s="258" t="s">
        <v>267</v>
      </c>
      <c r="AJ141" s="258" t="s">
        <v>267</v>
      </c>
      <c r="AK141" s="258" t="s">
        <v>267</v>
      </c>
      <c r="AL141" s="258" t="s">
        <v>267</v>
      </c>
      <c r="AM141" s="258" t="s">
        <v>267</v>
      </c>
      <c r="AN141" s="258" t="s">
        <v>267</v>
      </c>
      <c r="AO141" s="258" t="s">
        <v>267</v>
      </c>
      <c r="AP141" s="258" t="s">
        <v>267</v>
      </c>
    </row>
    <row r="142" spans="1:42" x14ac:dyDescent="0.2">
      <c r="A142" s="258">
        <v>210259</v>
      </c>
      <c r="B142" s="258" t="str">
        <f>VLOOKUP(A142,'[2]اعلام كامل'!$A$2:$E$7000,5,0)</f>
        <v>س4</v>
      </c>
      <c r="C142" s="258" t="s">
        <v>265</v>
      </c>
      <c r="D142" s="258" t="s">
        <v>265</v>
      </c>
      <c r="E142" s="258" t="s">
        <v>267</v>
      </c>
      <c r="F142" s="258" t="s">
        <v>267</v>
      </c>
      <c r="G142" s="258" t="s">
        <v>267</v>
      </c>
      <c r="H142" s="258" t="s">
        <v>265</v>
      </c>
      <c r="I142" s="258" t="s">
        <v>265</v>
      </c>
      <c r="J142" s="258" t="s">
        <v>267</v>
      </c>
      <c r="K142" s="258" t="s">
        <v>267</v>
      </c>
      <c r="L142" s="258" t="s">
        <v>267</v>
      </c>
      <c r="M142" s="258" t="s">
        <v>265</v>
      </c>
      <c r="N142" s="258" t="s">
        <v>265</v>
      </c>
      <c r="O142" s="258" t="s">
        <v>265</v>
      </c>
      <c r="P142" s="258" t="s">
        <v>265</v>
      </c>
      <c r="Q142" s="258" t="s">
        <v>265</v>
      </c>
      <c r="R142" s="258" t="s">
        <v>267</v>
      </c>
      <c r="S142" s="258" t="s">
        <v>267</v>
      </c>
      <c r="T142" s="258" t="s">
        <v>267</v>
      </c>
      <c r="U142" s="258" t="s">
        <v>267</v>
      </c>
      <c r="V142" s="258" t="s">
        <v>267</v>
      </c>
      <c r="W142" s="258" t="s">
        <v>267</v>
      </c>
      <c r="X142" s="258" t="s">
        <v>267</v>
      </c>
      <c r="Y142" s="258" t="s">
        <v>267</v>
      </c>
      <c r="Z142" s="258" t="s">
        <v>265</v>
      </c>
      <c r="AA142" s="258" t="s">
        <v>267</v>
      </c>
      <c r="AB142" s="258" t="s">
        <v>267</v>
      </c>
      <c r="AC142" s="258" t="s">
        <v>267</v>
      </c>
      <c r="AD142" s="258" t="s">
        <v>267</v>
      </c>
      <c r="AE142" s="258" t="s">
        <v>267</v>
      </c>
      <c r="AF142" s="258" t="s">
        <v>267</v>
      </c>
      <c r="AG142" s="258" t="s">
        <v>267</v>
      </c>
      <c r="AH142" s="258" t="s">
        <v>267</v>
      </c>
      <c r="AI142" s="258" t="s">
        <v>267</v>
      </c>
      <c r="AJ142" s="258" t="s">
        <v>267</v>
      </c>
      <c r="AK142" s="258" t="s">
        <v>267</v>
      </c>
      <c r="AL142" s="258" t="s">
        <v>267</v>
      </c>
      <c r="AM142" s="258" t="s">
        <v>267</v>
      </c>
      <c r="AN142" s="258" t="s">
        <v>267</v>
      </c>
      <c r="AO142" s="258" t="s">
        <v>267</v>
      </c>
      <c r="AP142" s="258" t="s">
        <v>265</v>
      </c>
    </row>
    <row r="143" spans="1:42" x14ac:dyDescent="0.2">
      <c r="A143" s="258">
        <v>210323</v>
      </c>
      <c r="B143" s="258" t="str">
        <f>VLOOKUP(A143,'[2]اعلام كامل'!$A$2:$E$7000,5,0)</f>
        <v>س4</v>
      </c>
      <c r="C143" s="258" t="s">
        <v>267</v>
      </c>
      <c r="D143" s="258" t="s">
        <v>267</v>
      </c>
      <c r="E143" s="258" t="s">
        <v>267</v>
      </c>
      <c r="F143" s="258" t="s">
        <v>265</v>
      </c>
      <c r="G143" s="258" t="s">
        <v>265</v>
      </c>
      <c r="H143" s="258" t="s">
        <v>267</v>
      </c>
      <c r="I143" s="258" t="s">
        <v>267</v>
      </c>
      <c r="J143" s="258" t="s">
        <v>267</v>
      </c>
      <c r="K143" s="258" t="s">
        <v>266</v>
      </c>
      <c r="L143" s="258" t="s">
        <v>267</v>
      </c>
      <c r="M143" s="258" t="s">
        <v>267</v>
      </c>
      <c r="N143" s="258" t="s">
        <v>267</v>
      </c>
      <c r="O143" s="258" t="s">
        <v>267</v>
      </c>
      <c r="P143" s="258" t="s">
        <v>267</v>
      </c>
      <c r="Q143" s="258" t="s">
        <v>265</v>
      </c>
      <c r="R143" s="258" t="s">
        <v>267</v>
      </c>
      <c r="S143" s="258" t="s">
        <v>265</v>
      </c>
      <c r="T143" s="258" t="s">
        <v>265</v>
      </c>
      <c r="U143" s="258" t="s">
        <v>265</v>
      </c>
      <c r="V143" s="258" t="s">
        <v>265</v>
      </c>
      <c r="W143" s="258" t="s">
        <v>265</v>
      </c>
      <c r="X143" s="258" t="s">
        <v>265</v>
      </c>
      <c r="Y143" s="258" t="s">
        <v>265</v>
      </c>
      <c r="Z143" s="258" t="s">
        <v>265</v>
      </c>
      <c r="AA143" s="258" t="s">
        <v>265</v>
      </c>
      <c r="AB143" s="258" t="s">
        <v>267</v>
      </c>
      <c r="AC143" s="258" t="s">
        <v>265</v>
      </c>
      <c r="AD143" s="258" t="s">
        <v>265</v>
      </c>
      <c r="AE143" s="258" t="s">
        <v>265</v>
      </c>
      <c r="AF143" s="258" t="s">
        <v>267</v>
      </c>
      <c r="AG143" s="258" t="s">
        <v>267</v>
      </c>
      <c r="AH143" s="258" t="s">
        <v>265</v>
      </c>
      <c r="AI143" s="258" t="s">
        <v>265</v>
      </c>
      <c r="AJ143" s="258" t="s">
        <v>267</v>
      </c>
      <c r="AK143" s="258" t="s">
        <v>267</v>
      </c>
      <c r="AL143" s="258" t="s">
        <v>267</v>
      </c>
      <c r="AM143" s="258" t="s">
        <v>267</v>
      </c>
      <c r="AN143" s="258" t="s">
        <v>267</v>
      </c>
      <c r="AO143" s="258" t="s">
        <v>267</v>
      </c>
      <c r="AP143" s="258" t="s">
        <v>265</v>
      </c>
    </row>
    <row r="144" spans="1:42" x14ac:dyDescent="0.2">
      <c r="A144" s="258">
        <v>210324</v>
      </c>
      <c r="B144" s="258" t="str">
        <f>VLOOKUP(A144,'[2]اعلام كامل'!$A$2:$E$7000,5,0)</f>
        <v>س4</v>
      </c>
      <c r="C144" s="258" t="s">
        <v>267</v>
      </c>
      <c r="D144" s="258" t="s">
        <v>267</v>
      </c>
      <c r="E144" s="258" t="s">
        <v>267</v>
      </c>
      <c r="F144" s="258" t="s">
        <v>267</v>
      </c>
      <c r="G144" s="258" t="s">
        <v>265</v>
      </c>
      <c r="H144" s="258" t="s">
        <v>267</v>
      </c>
      <c r="I144" s="258" t="s">
        <v>267</v>
      </c>
      <c r="J144" s="258" t="s">
        <v>267</v>
      </c>
      <c r="K144" s="258" t="s">
        <v>267</v>
      </c>
      <c r="L144" s="258" t="s">
        <v>265</v>
      </c>
      <c r="M144" s="258" t="s">
        <v>267</v>
      </c>
      <c r="N144" s="258" t="s">
        <v>267</v>
      </c>
      <c r="O144" s="258" t="s">
        <v>267</v>
      </c>
      <c r="P144" s="258" t="s">
        <v>267</v>
      </c>
      <c r="Q144" s="258" t="s">
        <v>265</v>
      </c>
      <c r="R144" s="258" t="s">
        <v>265</v>
      </c>
      <c r="S144" s="258" t="s">
        <v>265</v>
      </c>
      <c r="T144" s="258" t="s">
        <v>265</v>
      </c>
      <c r="U144" s="258" t="s">
        <v>265</v>
      </c>
      <c r="V144" s="258" t="s">
        <v>265</v>
      </c>
      <c r="W144" s="258" t="s">
        <v>265</v>
      </c>
      <c r="X144" s="258" t="s">
        <v>265</v>
      </c>
      <c r="Y144" s="258" t="s">
        <v>265</v>
      </c>
      <c r="Z144" s="258" t="s">
        <v>265</v>
      </c>
      <c r="AA144" s="258" t="s">
        <v>267</v>
      </c>
      <c r="AB144" s="258" t="s">
        <v>267</v>
      </c>
      <c r="AC144" s="258" t="s">
        <v>265</v>
      </c>
      <c r="AD144" s="258" t="s">
        <v>265</v>
      </c>
      <c r="AE144" s="258" t="s">
        <v>267</v>
      </c>
      <c r="AF144" s="258" t="s">
        <v>267</v>
      </c>
      <c r="AG144" s="258" t="s">
        <v>267</v>
      </c>
      <c r="AH144" s="258" t="s">
        <v>267</v>
      </c>
      <c r="AI144" s="258" t="s">
        <v>265</v>
      </c>
      <c r="AJ144" s="258" t="s">
        <v>267</v>
      </c>
      <c r="AK144" s="258" t="s">
        <v>267</v>
      </c>
      <c r="AL144" s="258" t="s">
        <v>267</v>
      </c>
      <c r="AM144" s="258" t="s">
        <v>265</v>
      </c>
      <c r="AN144" s="258" t="s">
        <v>267</v>
      </c>
      <c r="AO144" s="258" t="s">
        <v>267</v>
      </c>
      <c r="AP144" s="258" t="s">
        <v>265</v>
      </c>
    </row>
    <row r="145" spans="1:42" x14ac:dyDescent="0.2">
      <c r="A145" s="258">
        <v>210496</v>
      </c>
      <c r="B145" s="258" t="str">
        <f>VLOOKUP(A145,'[2]اعلام كامل'!$A$2:$E$7000,5,0)</f>
        <v>س4</v>
      </c>
      <c r="C145" s="258" t="s">
        <v>265</v>
      </c>
      <c r="D145" s="258" t="s">
        <v>267</v>
      </c>
      <c r="E145" s="258" t="s">
        <v>265</v>
      </c>
      <c r="F145" s="258" t="s">
        <v>267</v>
      </c>
      <c r="G145" s="258" t="s">
        <v>265</v>
      </c>
      <c r="H145" s="258" t="s">
        <v>267</v>
      </c>
      <c r="I145" s="258" t="s">
        <v>267</v>
      </c>
      <c r="J145" s="258" t="s">
        <v>267</v>
      </c>
      <c r="K145" s="258" t="s">
        <v>267</v>
      </c>
      <c r="L145" s="258" t="s">
        <v>267</v>
      </c>
      <c r="M145" s="258" t="s">
        <v>267</v>
      </c>
      <c r="N145" s="258" t="s">
        <v>267</v>
      </c>
      <c r="O145" s="258" t="s">
        <v>267</v>
      </c>
      <c r="P145" s="258" t="s">
        <v>267</v>
      </c>
      <c r="Q145" s="258" t="s">
        <v>265</v>
      </c>
      <c r="R145" s="258" t="s">
        <v>267</v>
      </c>
      <c r="S145" s="258" t="s">
        <v>267</v>
      </c>
      <c r="T145" s="258" t="s">
        <v>265</v>
      </c>
      <c r="U145" s="258" t="s">
        <v>265</v>
      </c>
      <c r="V145" s="258" t="s">
        <v>265</v>
      </c>
      <c r="W145" s="258" t="s">
        <v>267</v>
      </c>
      <c r="X145" s="258" t="s">
        <v>267</v>
      </c>
      <c r="Y145" s="258" t="s">
        <v>267</v>
      </c>
      <c r="Z145" s="258" t="s">
        <v>267</v>
      </c>
      <c r="AA145" s="258" t="s">
        <v>267</v>
      </c>
      <c r="AB145" s="258" t="s">
        <v>267</v>
      </c>
      <c r="AC145" s="258" t="s">
        <v>267</v>
      </c>
      <c r="AD145" s="258" t="s">
        <v>267</v>
      </c>
      <c r="AE145" s="258" t="s">
        <v>265</v>
      </c>
      <c r="AF145" s="258" t="s">
        <v>267</v>
      </c>
      <c r="AG145" s="258" t="s">
        <v>267</v>
      </c>
      <c r="AH145" s="258" t="s">
        <v>267</v>
      </c>
      <c r="AI145" s="258" t="s">
        <v>267</v>
      </c>
      <c r="AJ145" s="258" t="s">
        <v>267</v>
      </c>
      <c r="AK145" s="258" t="s">
        <v>267</v>
      </c>
      <c r="AL145" s="258" t="s">
        <v>267</v>
      </c>
      <c r="AM145" s="258" t="s">
        <v>267</v>
      </c>
      <c r="AN145" s="258" t="s">
        <v>267</v>
      </c>
      <c r="AO145" s="258" t="s">
        <v>267</v>
      </c>
      <c r="AP145" s="258" t="s">
        <v>267</v>
      </c>
    </row>
    <row r="146" spans="1:42" x14ac:dyDescent="0.2">
      <c r="A146" s="258">
        <v>210583</v>
      </c>
      <c r="B146" s="258" t="str">
        <f>VLOOKUP(A146,'[2]اعلام كامل'!$A$2:$E$7000,5,0)</f>
        <v>س4</v>
      </c>
      <c r="C146" s="258" t="s">
        <v>265</v>
      </c>
      <c r="D146" s="258" t="s">
        <v>267</v>
      </c>
      <c r="E146" s="258" t="s">
        <v>265</v>
      </c>
      <c r="F146" s="258" t="s">
        <v>265</v>
      </c>
      <c r="G146" s="258" t="s">
        <v>265</v>
      </c>
      <c r="H146" s="258" t="s">
        <v>265</v>
      </c>
      <c r="I146" s="258" t="s">
        <v>266</v>
      </c>
      <c r="J146" s="258" t="s">
        <v>265</v>
      </c>
      <c r="K146" s="258" t="s">
        <v>266</v>
      </c>
      <c r="L146" s="258" t="s">
        <v>267</v>
      </c>
      <c r="M146" s="258" t="s">
        <v>267</v>
      </c>
      <c r="N146" s="258" t="s">
        <v>267</v>
      </c>
      <c r="O146" s="258" t="s">
        <v>267</v>
      </c>
      <c r="P146" s="258" t="s">
        <v>265</v>
      </c>
      <c r="Q146" s="258" t="s">
        <v>265</v>
      </c>
      <c r="R146" s="258" t="s">
        <v>265</v>
      </c>
      <c r="S146" s="258" t="s">
        <v>267</v>
      </c>
      <c r="T146" s="258" t="s">
        <v>267</v>
      </c>
      <c r="U146" s="258" t="s">
        <v>267</v>
      </c>
      <c r="V146" s="258" t="s">
        <v>267</v>
      </c>
      <c r="W146" s="258" t="s">
        <v>265</v>
      </c>
      <c r="X146" s="258" t="s">
        <v>265</v>
      </c>
      <c r="Y146" s="258" t="s">
        <v>265</v>
      </c>
      <c r="Z146" s="258" t="s">
        <v>265</v>
      </c>
      <c r="AA146" s="258" t="s">
        <v>265</v>
      </c>
      <c r="AB146" s="258" t="s">
        <v>267</v>
      </c>
      <c r="AC146" s="258" t="s">
        <v>267</v>
      </c>
      <c r="AD146" s="258" t="s">
        <v>267</v>
      </c>
      <c r="AE146" s="258" t="s">
        <v>267</v>
      </c>
      <c r="AF146" s="258" t="s">
        <v>265</v>
      </c>
      <c r="AG146" s="258" t="s">
        <v>267</v>
      </c>
      <c r="AH146" s="258" t="s">
        <v>265</v>
      </c>
      <c r="AI146" s="258" t="s">
        <v>265</v>
      </c>
      <c r="AJ146" s="258" t="s">
        <v>267</v>
      </c>
      <c r="AK146" s="258" t="s">
        <v>267</v>
      </c>
      <c r="AL146" s="258" t="s">
        <v>267</v>
      </c>
      <c r="AM146" s="258" t="s">
        <v>267</v>
      </c>
      <c r="AN146" s="258" t="s">
        <v>267</v>
      </c>
      <c r="AO146" s="258" t="s">
        <v>267</v>
      </c>
      <c r="AP146" s="258" t="s">
        <v>265</v>
      </c>
    </row>
    <row r="147" spans="1:42" x14ac:dyDescent="0.2">
      <c r="A147" s="258">
        <v>210629</v>
      </c>
      <c r="B147" s="258" t="str">
        <f>VLOOKUP(A147,'[2]اعلام كامل'!$A$2:$E$7000,5,0)</f>
        <v>س4</v>
      </c>
      <c r="C147" s="258" t="s">
        <v>265</v>
      </c>
      <c r="D147" s="258" t="s">
        <v>267</v>
      </c>
      <c r="E147" s="258" t="s">
        <v>267</v>
      </c>
      <c r="F147" s="258" t="s">
        <v>265</v>
      </c>
      <c r="G147" s="258" t="s">
        <v>265</v>
      </c>
      <c r="H147" s="258" t="s">
        <v>265</v>
      </c>
      <c r="I147" s="258" t="s">
        <v>267</v>
      </c>
      <c r="J147" s="258" t="s">
        <v>265</v>
      </c>
      <c r="K147" s="258" t="s">
        <v>265</v>
      </c>
      <c r="L147" s="258" t="s">
        <v>267</v>
      </c>
      <c r="M147" s="258" t="s">
        <v>267</v>
      </c>
      <c r="N147" s="258" t="s">
        <v>267</v>
      </c>
      <c r="O147" s="258" t="s">
        <v>267</v>
      </c>
      <c r="P147" s="258" t="s">
        <v>267</v>
      </c>
      <c r="Q147" s="258" t="s">
        <v>266</v>
      </c>
      <c r="R147" s="258" t="s">
        <v>267</v>
      </c>
      <c r="S147" s="258" t="s">
        <v>267</v>
      </c>
      <c r="T147" s="258" t="s">
        <v>267</v>
      </c>
      <c r="U147" s="258" t="s">
        <v>267</v>
      </c>
      <c r="V147" s="258" t="s">
        <v>267</v>
      </c>
      <c r="W147" s="258" t="s">
        <v>267</v>
      </c>
      <c r="X147" s="258" t="s">
        <v>267</v>
      </c>
      <c r="Y147" s="258" t="s">
        <v>267</v>
      </c>
      <c r="Z147" s="258" t="s">
        <v>267</v>
      </c>
      <c r="AA147" s="258" t="s">
        <v>266</v>
      </c>
      <c r="AB147" s="258" t="s">
        <v>267</v>
      </c>
      <c r="AC147" s="258" t="s">
        <v>267</v>
      </c>
      <c r="AD147" s="258" t="s">
        <v>267</v>
      </c>
      <c r="AE147" s="258" t="s">
        <v>267</v>
      </c>
      <c r="AF147" s="258" t="s">
        <v>266</v>
      </c>
      <c r="AG147" s="258" t="s">
        <v>266</v>
      </c>
      <c r="AH147" s="258" t="s">
        <v>267</v>
      </c>
      <c r="AI147" s="258" t="s">
        <v>267</v>
      </c>
      <c r="AJ147" s="258" t="s">
        <v>266</v>
      </c>
      <c r="AK147" s="258" t="s">
        <v>266</v>
      </c>
      <c r="AL147" s="258" t="s">
        <v>267</v>
      </c>
      <c r="AM147" s="258" t="s">
        <v>267</v>
      </c>
      <c r="AN147" s="258" t="s">
        <v>266</v>
      </c>
      <c r="AO147" s="258" t="s">
        <v>267</v>
      </c>
      <c r="AP147" s="258" t="s">
        <v>267</v>
      </c>
    </row>
    <row r="148" spans="1:42" x14ac:dyDescent="0.2">
      <c r="A148" s="258">
        <v>210680</v>
      </c>
      <c r="B148" s="258" t="str">
        <f>VLOOKUP(A148,'[2]اعلام كامل'!$A$2:$E$7000,5,0)</f>
        <v>س4</v>
      </c>
      <c r="C148" s="258" t="s">
        <v>267</v>
      </c>
      <c r="D148" s="258" t="s">
        <v>267</v>
      </c>
      <c r="E148" s="258" t="s">
        <v>267</v>
      </c>
      <c r="F148" s="258" t="s">
        <v>265</v>
      </c>
      <c r="G148" s="258" t="s">
        <v>267</v>
      </c>
      <c r="H148" s="258" t="s">
        <v>265</v>
      </c>
      <c r="I148" s="258" t="s">
        <v>267</v>
      </c>
      <c r="J148" s="258" t="s">
        <v>265</v>
      </c>
      <c r="K148" s="258" t="s">
        <v>265</v>
      </c>
      <c r="L148" s="258" t="s">
        <v>267</v>
      </c>
      <c r="M148" s="258" t="s">
        <v>267</v>
      </c>
      <c r="N148" s="258" t="s">
        <v>267</v>
      </c>
      <c r="O148" s="258" t="s">
        <v>267</v>
      </c>
      <c r="P148" s="258" t="s">
        <v>265</v>
      </c>
      <c r="Q148" s="258" t="s">
        <v>267</v>
      </c>
      <c r="R148" s="258" t="s">
        <v>265</v>
      </c>
      <c r="S148" s="258" t="s">
        <v>265</v>
      </c>
      <c r="T148" s="258" t="s">
        <v>267</v>
      </c>
      <c r="U148" s="258" t="s">
        <v>267</v>
      </c>
      <c r="V148" s="258" t="s">
        <v>265</v>
      </c>
      <c r="W148" s="258" t="s">
        <v>265</v>
      </c>
      <c r="X148" s="258" t="s">
        <v>267</v>
      </c>
      <c r="Y148" s="258" t="s">
        <v>267</v>
      </c>
      <c r="Z148" s="258" t="s">
        <v>265</v>
      </c>
      <c r="AA148" s="258" t="s">
        <v>265</v>
      </c>
      <c r="AB148" s="258" t="s">
        <v>267</v>
      </c>
      <c r="AC148" s="258" t="s">
        <v>267</v>
      </c>
      <c r="AD148" s="258" t="s">
        <v>267</v>
      </c>
      <c r="AE148" s="258" t="s">
        <v>265</v>
      </c>
      <c r="AF148" s="258" t="s">
        <v>265</v>
      </c>
      <c r="AG148" s="258" t="s">
        <v>267</v>
      </c>
      <c r="AH148" s="258" t="s">
        <v>267</v>
      </c>
      <c r="AI148" s="258" t="s">
        <v>265</v>
      </c>
      <c r="AJ148" s="258" t="s">
        <v>267</v>
      </c>
      <c r="AK148" s="258" t="s">
        <v>265</v>
      </c>
      <c r="AL148" s="258" t="s">
        <v>267</v>
      </c>
      <c r="AM148" s="258" t="s">
        <v>267</v>
      </c>
      <c r="AN148" s="258" t="s">
        <v>267</v>
      </c>
      <c r="AO148" s="258" t="s">
        <v>267</v>
      </c>
      <c r="AP148" s="258" t="s">
        <v>265</v>
      </c>
    </row>
    <row r="149" spans="1:42" x14ac:dyDescent="0.2">
      <c r="A149" s="258">
        <v>210798</v>
      </c>
      <c r="B149" s="258" t="str">
        <f>VLOOKUP(A149,'[2]اعلام كامل'!$A$2:$E$7000,5,0)</f>
        <v>س4</v>
      </c>
      <c r="C149" s="258" t="s">
        <v>267</v>
      </c>
      <c r="D149" s="258" t="s">
        <v>267</v>
      </c>
      <c r="E149" s="258" t="s">
        <v>267</v>
      </c>
      <c r="F149" s="258" t="s">
        <v>267</v>
      </c>
      <c r="G149" s="258" t="s">
        <v>267</v>
      </c>
      <c r="H149" s="258" t="s">
        <v>267</v>
      </c>
      <c r="I149" s="258" t="s">
        <v>267</v>
      </c>
      <c r="J149" s="258" t="s">
        <v>267</v>
      </c>
      <c r="K149" s="258" t="s">
        <v>267</v>
      </c>
      <c r="L149" s="258" t="s">
        <v>267</v>
      </c>
      <c r="M149" s="258" t="s">
        <v>267</v>
      </c>
      <c r="N149" s="258" t="s">
        <v>267</v>
      </c>
      <c r="O149" s="258" t="s">
        <v>267</v>
      </c>
      <c r="P149" s="258" t="s">
        <v>267</v>
      </c>
      <c r="Q149" s="258" t="s">
        <v>265</v>
      </c>
      <c r="R149" s="258" t="s">
        <v>267</v>
      </c>
      <c r="S149" s="258" t="s">
        <v>267</v>
      </c>
      <c r="T149" s="258" t="s">
        <v>267</v>
      </c>
      <c r="U149" s="258" t="s">
        <v>267</v>
      </c>
      <c r="V149" s="258" t="s">
        <v>267</v>
      </c>
      <c r="W149" s="258" t="s">
        <v>265</v>
      </c>
      <c r="X149" s="258" t="s">
        <v>265</v>
      </c>
      <c r="Y149" s="258" t="s">
        <v>265</v>
      </c>
      <c r="Z149" s="258" t="s">
        <v>265</v>
      </c>
      <c r="AA149" s="258" t="s">
        <v>265</v>
      </c>
      <c r="AB149" s="258" t="s">
        <v>267</v>
      </c>
      <c r="AC149" s="258" t="s">
        <v>267</v>
      </c>
      <c r="AD149" s="258" t="s">
        <v>267</v>
      </c>
      <c r="AE149" s="258" t="s">
        <v>267</v>
      </c>
      <c r="AF149" s="258" t="s">
        <v>265</v>
      </c>
      <c r="AG149" s="258" t="s">
        <v>267</v>
      </c>
      <c r="AH149" s="258" t="s">
        <v>265</v>
      </c>
      <c r="AI149" s="258" t="s">
        <v>267</v>
      </c>
      <c r="AJ149" s="258" t="s">
        <v>267</v>
      </c>
      <c r="AK149" s="258" t="s">
        <v>267</v>
      </c>
      <c r="AL149" s="258" t="s">
        <v>267</v>
      </c>
      <c r="AM149" s="258" t="s">
        <v>267</v>
      </c>
      <c r="AN149" s="258" t="s">
        <v>267</v>
      </c>
      <c r="AO149" s="258" t="s">
        <v>267</v>
      </c>
      <c r="AP149" s="258" t="s">
        <v>265</v>
      </c>
    </row>
    <row r="150" spans="1:42" x14ac:dyDescent="0.2">
      <c r="A150" s="258">
        <v>210840</v>
      </c>
      <c r="B150" s="258" t="str">
        <f>VLOOKUP(A150,'[2]اعلام كامل'!$A$2:$E$7000,5,0)</f>
        <v>س4</v>
      </c>
      <c r="C150" s="258" t="s">
        <v>267</v>
      </c>
      <c r="D150" s="258" t="s">
        <v>267</v>
      </c>
      <c r="E150" s="258" t="s">
        <v>267</v>
      </c>
      <c r="F150" s="258" t="s">
        <v>267</v>
      </c>
      <c r="G150" s="258" t="s">
        <v>267</v>
      </c>
      <c r="H150" s="258" t="s">
        <v>267</v>
      </c>
      <c r="I150" s="258" t="s">
        <v>267</v>
      </c>
      <c r="J150" s="258" t="s">
        <v>267</v>
      </c>
      <c r="K150" s="258" t="s">
        <v>267</v>
      </c>
      <c r="L150" s="258" t="s">
        <v>267</v>
      </c>
      <c r="M150" s="258" t="s">
        <v>267</v>
      </c>
      <c r="N150" s="258" t="s">
        <v>267</v>
      </c>
      <c r="O150" s="258" t="s">
        <v>267</v>
      </c>
      <c r="P150" s="258" t="s">
        <v>267</v>
      </c>
      <c r="Q150" s="258" t="s">
        <v>265</v>
      </c>
      <c r="R150" s="258" t="s">
        <v>267</v>
      </c>
      <c r="S150" s="258" t="s">
        <v>265</v>
      </c>
      <c r="T150" s="258" t="s">
        <v>267</v>
      </c>
      <c r="U150" s="258" t="s">
        <v>267</v>
      </c>
      <c r="V150" s="258" t="s">
        <v>267</v>
      </c>
      <c r="W150" s="258" t="s">
        <v>265</v>
      </c>
      <c r="X150" s="258" t="s">
        <v>265</v>
      </c>
      <c r="Y150" s="258" t="s">
        <v>265</v>
      </c>
      <c r="Z150" s="258" t="s">
        <v>265</v>
      </c>
      <c r="AA150" s="258" t="s">
        <v>265</v>
      </c>
      <c r="AB150" s="258" t="s">
        <v>265</v>
      </c>
      <c r="AC150" s="258" t="s">
        <v>267</v>
      </c>
      <c r="AD150" s="258" t="s">
        <v>267</v>
      </c>
      <c r="AE150" s="258" t="s">
        <v>265</v>
      </c>
      <c r="AF150" s="258" t="s">
        <v>267</v>
      </c>
      <c r="AG150" s="258" t="s">
        <v>267</v>
      </c>
      <c r="AH150" s="258" t="s">
        <v>265</v>
      </c>
      <c r="AI150" s="258" t="s">
        <v>267</v>
      </c>
      <c r="AJ150" s="258" t="s">
        <v>267</v>
      </c>
      <c r="AK150" s="258" t="s">
        <v>267</v>
      </c>
      <c r="AL150" s="258" t="s">
        <v>267</v>
      </c>
      <c r="AM150" s="258" t="s">
        <v>265</v>
      </c>
      <c r="AN150" s="258" t="s">
        <v>267</v>
      </c>
      <c r="AO150" s="258" t="s">
        <v>267</v>
      </c>
      <c r="AP150" s="258" t="s">
        <v>265</v>
      </c>
    </row>
    <row r="151" spans="1:42" x14ac:dyDescent="0.2">
      <c r="A151" s="258">
        <v>210877</v>
      </c>
      <c r="B151" s="258" t="str">
        <f>VLOOKUP(A151,'[2]اعلام كامل'!$A$2:$E$7000,5,0)</f>
        <v>س4</v>
      </c>
      <c r="C151" s="258" t="s">
        <v>265</v>
      </c>
      <c r="D151" s="258" t="s">
        <v>267</v>
      </c>
      <c r="E151" s="258" t="s">
        <v>267</v>
      </c>
      <c r="F151" s="258" t="s">
        <v>267</v>
      </c>
      <c r="G151" s="258" t="s">
        <v>265</v>
      </c>
      <c r="H151" s="258" t="s">
        <v>267</v>
      </c>
      <c r="I151" s="258" t="s">
        <v>267</v>
      </c>
      <c r="J151" s="258" t="s">
        <v>267</v>
      </c>
      <c r="K151" s="258" t="s">
        <v>267</v>
      </c>
      <c r="L151" s="258" t="s">
        <v>267</v>
      </c>
      <c r="M151" s="258" t="s">
        <v>267</v>
      </c>
      <c r="N151" s="258" t="s">
        <v>267</v>
      </c>
      <c r="O151" s="258" t="s">
        <v>267</v>
      </c>
      <c r="P151" s="258" t="s">
        <v>267</v>
      </c>
      <c r="Q151" s="258" t="s">
        <v>265</v>
      </c>
      <c r="R151" s="258" t="s">
        <v>266</v>
      </c>
      <c r="S151" s="258" t="s">
        <v>267</v>
      </c>
      <c r="T151" s="258" t="s">
        <v>267</v>
      </c>
      <c r="U151" s="258" t="s">
        <v>267</v>
      </c>
      <c r="V151" s="258" t="s">
        <v>265</v>
      </c>
      <c r="W151" s="258" t="s">
        <v>267</v>
      </c>
      <c r="X151" s="258" t="s">
        <v>267</v>
      </c>
      <c r="Y151" s="258" t="s">
        <v>267</v>
      </c>
      <c r="Z151" s="258" t="s">
        <v>267</v>
      </c>
      <c r="AA151" s="258" t="s">
        <v>265</v>
      </c>
      <c r="AB151" s="258" t="s">
        <v>267</v>
      </c>
      <c r="AC151" s="258" t="s">
        <v>267</v>
      </c>
      <c r="AD151" s="258" t="s">
        <v>267</v>
      </c>
      <c r="AE151" s="258" t="s">
        <v>267</v>
      </c>
      <c r="AF151" s="258" t="s">
        <v>267</v>
      </c>
      <c r="AG151" s="258" t="s">
        <v>266</v>
      </c>
      <c r="AH151" s="258" t="s">
        <v>266</v>
      </c>
      <c r="AI151" s="258" t="s">
        <v>267</v>
      </c>
      <c r="AJ151" s="258" t="s">
        <v>266</v>
      </c>
      <c r="AK151" s="258" t="s">
        <v>267</v>
      </c>
      <c r="AL151" s="258" t="s">
        <v>266</v>
      </c>
      <c r="AM151" s="258" t="s">
        <v>266</v>
      </c>
      <c r="AN151" s="258" t="s">
        <v>266</v>
      </c>
      <c r="AO151" s="258" t="s">
        <v>266</v>
      </c>
      <c r="AP151" s="258" t="s">
        <v>266</v>
      </c>
    </row>
    <row r="152" spans="1:42" x14ac:dyDescent="0.2">
      <c r="A152" s="258">
        <v>210879</v>
      </c>
      <c r="B152" s="258" t="str">
        <f>VLOOKUP(A152,'[2]اعلام كامل'!$A$2:$E$7000,5,0)</f>
        <v>س4</v>
      </c>
      <c r="C152" s="258" t="s">
        <v>265</v>
      </c>
      <c r="D152" s="258" t="s">
        <v>267</v>
      </c>
      <c r="E152" s="258" t="s">
        <v>267</v>
      </c>
      <c r="F152" s="258" t="s">
        <v>265</v>
      </c>
      <c r="G152" s="258" t="s">
        <v>267</v>
      </c>
      <c r="H152" s="258" t="s">
        <v>267</v>
      </c>
      <c r="I152" s="258" t="s">
        <v>267</v>
      </c>
      <c r="J152" s="258" t="s">
        <v>265</v>
      </c>
      <c r="K152" s="258" t="s">
        <v>267</v>
      </c>
      <c r="L152" s="258" t="s">
        <v>265</v>
      </c>
      <c r="M152" s="258" t="s">
        <v>267</v>
      </c>
      <c r="N152" s="258" t="s">
        <v>265</v>
      </c>
      <c r="O152" s="258" t="s">
        <v>267</v>
      </c>
      <c r="P152" s="258" t="s">
        <v>267</v>
      </c>
      <c r="Q152" s="258" t="s">
        <v>267</v>
      </c>
      <c r="R152" s="258" t="s">
        <v>267</v>
      </c>
      <c r="S152" s="258" t="s">
        <v>265</v>
      </c>
      <c r="T152" s="258" t="s">
        <v>267</v>
      </c>
      <c r="U152" s="258" t="s">
        <v>267</v>
      </c>
      <c r="V152" s="258" t="s">
        <v>267</v>
      </c>
      <c r="W152" s="258" t="s">
        <v>267</v>
      </c>
      <c r="X152" s="258" t="s">
        <v>265</v>
      </c>
      <c r="Y152" s="258" t="s">
        <v>265</v>
      </c>
      <c r="Z152" s="258" t="s">
        <v>267</v>
      </c>
      <c r="AA152" s="258" t="s">
        <v>265</v>
      </c>
      <c r="AB152" s="258" t="s">
        <v>265</v>
      </c>
      <c r="AC152" s="258" t="s">
        <v>265</v>
      </c>
      <c r="AD152" s="258" t="s">
        <v>267</v>
      </c>
      <c r="AE152" s="258" t="s">
        <v>265</v>
      </c>
      <c r="AF152" s="258" t="s">
        <v>265</v>
      </c>
      <c r="AG152" s="258" t="s">
        <v>267</v>
      </c>
      <c r="AH152" s="258" t="s">
        <v>265</v>
      </c>
      <c r="AI152" s="258" t="s">
        <v>267</v>
      </c>
      <c r="AJ152" s="258" t="s">
        <v>267</v>
      </c>
      <c r="AK152" s="258" t="s">
        <v>265</v>
      </c>
      <c r="AL152" s="258" t="s">
        <v>267</v>
      </c>
      <c r="AM152" s="258" t="s">
        <v>267</v>
      </c>
      <c r="AN152" s="258" t="s">
        <v>267</v>
      </c>
      <c r="AO152" s="258" t="s">
        <v>267</v>
      </c>
      <c r="AP152" s="258" t="s">
        <v>267</v>
      </c>
    </row>
    <row r="153" spans="1:42" x14ac:dyDescent="0.2">
      <c r="A153" s="258">
        <v>210925</v>
      </c>
      <c r="B153" s="258" t="str">
        <f>VLOOKUP(A153,'[2]اعلام كامل'!$A$2:$E$7000,5,0)</f>
        <v>س4</v>
      </c>
      <c r="C153" s="258" t="s">
        <v>267</v>
      </c>
      <c r="D153" s="258" t="s">
        <v>267</v>
      </c>
      <c r="E153" s="258" t="s">
        <v>267</v>
      </c>
      <c r="F153" s="258" t="s">
        <v>267</v>
      </c>
      <c r="G153" s="258" t="s">
        <v>265</v>
      </c>
      <c r="H153" s="258" t="s">
        <v>267</v>
      </c>
      <c r="I153" s="258" t="s">
        <v>267</v>
      </c>
      <c r="J153" s="258" t="s">
        <v>265</v>
      </c>
      <c r="K153" s="258" t="s">
        <v>267</v>
      </c>
      <c r="L153" s="258" t="s">
        <v>267</v>
      </c>
      <c r="M153" s="258" t="s">
        <v>267</v>
      </c>
      <c r="N153" s="258" t="s">
        <v>267</v>
      </c>
      <c r="O153" s="258" t="s">
        <v>267</v>
      </c>
      <c r="P153" s="258" t="s">
        <v>265</v>
      </c>
      <c r="Q153" s="258" t="s">
        <v>265</v>
      </c>
      <c r="R153" s="258" t="s">
        <v>267</v>
      </c>
      <c r="S153" s="258" t="s">
        <v>267</v>
      </c>
      <c r="T153" s="258" t="s">
        <v>267</v>
      </c>
      <c r="U153" s="258" t="s">
        <v>267</v>
      </c>
      <c r="V153" s="258" t="s">
        <v>267</v>
      </c>
      <c r="W153" s="258" t="s">
        <v>265</v>
      </c>
      <c r="X153" s="258" t="s">
        <v>265</v>
      </c>
      <c r="Y153" s="258" t="s">
        <v>265</v>
      </c>
      <c r="Z153" s="258" t="s">
        <v>265</v>
      </c>
      <c r="AA153" s="258" t="s">
        <v>267</v>
      </c>
      <c r="AB153" s="258" t="s">
        <v>267</v>
      </c>
      <c r="AC153" s="258" t="s">
        <v>267</v>
      </c>
      <c r="AD153" s="258" t="s">
        <v>267</v>
      </c>
      <c r="AE153" s="258" t="s">
        <v>265</v>
      </c>
      <c r="AF153" s="258" t="s">
        <v>265</v>
      </c>
      <c r="AG153" s="258" t="s">
        <v>265</v>
      </c>
      <c r="AH153" s="258" t="s">
        <v>267</v>
      </c>
      <c r="AI153" s="258" t="s">
        <v>265</v>
      </c>
      <c r="AJ153" s="258" t="s">
        <v>267</v>
      </c>
      <c r="AK153" s="258" t="s">
        <v>265</v>
      </c>
      <c r="AL153" s="258" t="s">
        <v>267</v>
      </c>
      <c r="AM153" s="258" t="s">
        <v>267</v>
      </c>
      <c r="AN153" s="258" t="s">
        <v>267</v>
      </c>
      <c r="AO153" s="258" t="s">
        <v>265</v>
      </c>
      <c r="AP153" s="258" t="s">
        <v>267</v>
      </c>
    </row>
    <row r="154" spans="1:42" x14ac:dyDescent="0.2">
      <c r="A154" s="258">
        <v>211028</v>
      </c>
      <c r="B154" s="258" t="str">
        <f>VLOOKUP(A154,'[2]اعلام كامل'!$A$2:$E$7000,5,0)</f>
        <v>س4</v>
      </c>
      <c r="C154" s="258" t="s">
        <v>267</v>
      </c>
      <c r="D154" s="258" t="s">
        <v>267</v>
      </c>
      <c r="E154" s="258" t="s">
        <v>267</v>
      </c>
      <c r="F154" s="258" t="s">
        <v>267</v>
      </c>
      <c r="G154" s="258" t="s">
        <v>267</v>
      </c>
      <c r="H154" s="258" t="s">
        <v>267</v>
      </c>
      <c r="I154" s="258" t="s">
        <v>266</v>
      </c>
      <c r="J154" s="258" t="s">
        <v>265</v>
      </c>
      <c r="K154" s="258" t="s">
        <v>265</v>
      </c>
      <c r="L154" s="258" t="s">
        <v>267</v>
      </c>
      <c r="M154" s="258" t="s">
        <v>267</v>
      </c>
      <c r="N154" s="258" t="s">
        <v>266</v>
      </c>
      <c r="O154" s="258" t="s">
        <v>267</v>
      </c>
      <c r="P154" s="258" t="s">
        <v>267</v>
      </c>
      <c r="Q154" s="258" t="s">
        <v>267</v>
      </c>
      <c r="R154" s="258" t="s">
        <v>267</v>
      </c>
      <c r="S154" s="258" t="s">
        <v>265</v>
      </c>
      <c r="T154" s="258" t="s">
        <v>267</v>
      </c>
      <c r="U154" s="258" t="s">
        <v>267</v>
      </c>
      <c r="V154" s="258" t="s">
        <v>266</v>
      </c>
      <c r="W154" s="258" t="s">
        <v>265</v>
      </c>
      <c r="X154" s="258" t="s">
        <v>265</v>
      </c>
      <c r="Y154" s="258" t="s">
        <v>265</v>
      </c>
      <c r="Z154" s="258" t="s">
        <v>265</v>
      </c>
      <c r="AA154" s="258" t="s">
        <v>265</v>
      </c>
      <c r="AB154" s="258" t="s">
        <v>267</v>
      </c>
      <c r="AC154" s="258" t="s">
        <v>267</v>
      </c>
      <c r="AD154" s="258" t="s">
        <v>265</v>
      </c>
      <c r="AE154" s="258" t="s">
        <v>267</v>
      </c>
      <c r="AF154" s="258" t="s">
        <v>265</v>
      </c>
      <c r="AG154" s="258" t="s">
        <v>267</v>
      </c>
      <c r="AH154" s="258" t="s">
        <v>265</v>
      </c>
      <c r="AI154" s="258" t="s">
        <v>265</v>
      </c>
      <c r="AJ154" s="258" t="s">
        <v>267</v>
      </c>
      <c r="AK154" s="258" t="s">
        <v>267</v>
      </c>
      <c r="AL154" s="258" t="s">
        <v>267</v>
      </c>
      <c r="AM154" s="258" t="s">
        <v>267</v>
      </c>
      <c r="AN154" s="258" t="s">
        <v>267</v>
      </c>
      <c r="AO154" s="258" t="s">
        <v>267</v>
      </c>
      <c r="AP154" s="258" t="s">
        <v>265</v>
      </c>
    </row>
    <row r="155" spans="1:42" x14ac:dyDescent="0.2">
      <c r="A155" s="258">
        <v>211047</v>
      </c>
      <c r="B155" s="258" t="str">
        <f>VLOOKUP(A155,'[2]اعلام كامل'!$A$2:$E$7000,5,0)</f>
        <v>س4</v>
      </c>
      <c r="C155" s="258" t="s">
        <v>267</v>
      </c>
      <c r="D155" s="258" t="s">
        <v>267</v>
      </c>
      <c r="E155" s="258" t="s">
        <v>267</v>
      </c>
      <c r="F155" s="258" t="s">
        <v>267</v>
      </c>
      <c r="G155" s="258" t="s">
        <v>267</v>
      </c>
      <c r="H155" s="258" t="s">
        <v>265</v>
      </c>
      <c r="I155" s="258" t="s">
        <v>267</v>
      </c>
      <c r="J155" s="258" t="s">
        <v>267</v>
      </c>
      <c r="K155" s="258" t="s">
        <v>267</v>
      </c>
      <c r="L155" s="258" t="s">
        <v>267</v>
      </c>
      <c r="M155" s="258" t="s">
        <v>267</v>
      </c>
      <c r="N155" s="258" t="s">
        <v>267</v>
      </c>
      <c r="O155" s="258" t="s">
        <v>267</v>
      </c>
      <c r="P155" s="258" t="s">
        <v>266</v>
      </c>
      <c r="Q155" s="258" t="s">
        <v>267</v>
      </c>
      <c r="R155" s="258" t="s">
        <v>267</v>
      </c>
      <c r="S155" s="258" t="s">
        <v>267</v>
      </c>
      <c r="T155" s="258" t="s">
        <v>267</v>
      </c>
      <c r="U155" s="258" t="s">
        <v>267</v>
      </c>
      <c r="V155" s="258" t="s">
        <v>267</v>
      </c>
      <c r="W155" s="258" t="s">
        <v>265</v>
      </c>
      <c r="X155" s="258" t="s">
        <v>265</v>
      </c>
      <c r="Y155" s="258" t="s">
        <v>265</v>
      </c>
      <c r="Z155" s="258" t="s">
        <v>265</v>
      </c>
      <c r="AA155" s="258" t="s">
        <v>265</v>
      </c>
      <c r="AB155" s="258" t="s">
        <v>267</v>
      </c>
      <c r="AC155" s="258" t="s">
        <v>267</v>
      </c>
      <c r="AD155" s="258" t="s">
        <v>267</v>
      </c>
      <c r="AE155" s="258" t="s">
        <v>265</v>
      </c>
      <c r="AF155" s="258" t="s">
        <v>267</v>
      </c>
      <c r="AG155" s="258" t="s">
        <v>267</v>
      </c>
      <c r="AH155" s="258" t="s">
        <v>267</v>
      </c>
      <c r="AI155" s="258" t="s">
        <v>267</v>
      </c>
      <c r="AJ155" s="258" t="s">
        <v>267</v>
      </c>
      <c r="AK155" s="258" t="s">
        <v>265</v>
      </c>
      <c r="AL155" s="258" t="s">
        <v>265</v>
      </c>
      <c r="AM155" s="258" t="s">
        <v>267</v>
      </c>
      <c r="AN155" s="258" t="s">
        <v>265</v>
      </c>
      <c r="AO155" s="258" t="s">
        <v>265</v>
      </c>
      <c r="AP155" s="258" t="s">
        <v>267</v>
      </c>
    </row>
    <row r="156" spans="1:42" x14ac:dyDescent="0.2">
      <c r="A156" s="258">
        <v>211120</v>
      </c>
      <c r="B156" s="258" t="str">
        <f>VLOOKUP(A156,'[2]اعلام كامل'!$A$2:$E$7000,5,0)</f>
        <v>س4</v>
      </c>
      <c r="C156" s="258" t="s">
        <v>267</v>
      </c>
      <c r="D156" s="258" t="s">
        <v>267</v>
      </c>
      <c r="E156" s="258" t="s">
        <v>267</v>
      </c>
      <c r="F156" s="258" t="s">
        <v>267</v>
      </c>
      <c r="G156" s="258" t="s">
        <v>267</v>
      </c>
      <c r="H156" s="258" t="s">
        <v>267</v>
      </c>
      <c r="I156" s="258" t="s">
        <v>267</v>
      </c>
      <c r="J156" s="258" t="s">
        <v>267</v>
      </c>
      <c r="K156" s="258" t="s">
        <v>267</v>
      </c>
      <c r="L156" s="258" t="s">
        <v>267</v>
      </c>
      <c r="M156" s="258" t="s">
        <v>267</v>
      </c>
      <c r="N156" s="258" t="s">
        <v>267</v>
      </c>
      <c r="O156" s="258" t="s">
        <v>267</v>
      </c>
      <c r="P156" s="258" t="s">
        <v>267</v>
      </c>
      <c r="Q156" s="258" t="s">
        <v>265</v>
      </c>
      <c r="R156" s="258" t="s">
        <v>267</v>
      </c>
      <c r="S156" s="258" t="s">
        <v>265</v>
      </c>
      <c r="T156" s="258" t="s">
        <v>267</v>
      </c>
      <c r="U156" s="258" t="s">
        <v>267</v>
      </c>
      <c r="V156" s="258" t="s">
        <v>267</v>
      </c>
      <c r="W156" s="258" t="s">
        <v>265</v>
      </c>
      <c r="X156" s="258" t="s">
        <v>265</v>
      </c>
      <c r="Y156" s="258" t="s">
        <v>267</v>
      </c>
      <c r="Z156" s="258" t="s">
        <v>265</v>
      </c>
      <c r="AA156" s="258" t="s">
        <v>267</v>
      </c>
      <c r="AB156" s="258" t="s">
        <v>265</v>
      </c>
      <c r="AC156" s="258" t="s">
        <v>267</v>
      </c>
      <c r="AD156" s="258" t="s">
        <v>267</v>
      </c>
      <c r="AE156" s="258" t="s">
        <v>265</v>
      </c>
      <c r="AF156" s="258" t="s">
        <v>267</v>
      </c>
      <c r="AG156" s="258" t="s">
        <v>267</v>
      </c>
      <c r="AH156" s="258" t="s">
        <v>265</v>
      </c>
      <c r="AI156" s="258" t="s">
        <v>265</v>
      </c>
      <c r="AJ156" s="258" t="s">
        <v>267</v>
      </c>
      <c r="AK156" s="258" t="s">
        <v>265</v>
      </c>
      <c r="AL156" s="258" t="s">
        <v>267</v>
      </c>
      <c r="AM156" s="258" t="s">
        <v>267</v>
      </c>
      <c r="AN156" s="258" t="s">
        <v>267</v>
      </c>
      <c r="AO156" s="258" t="s">
        <v>267</v>
      </c>
      <c r="AP156" s="258" t="s">
        <v>265</v>
      </c>
    </row>
    <row r="157" spans="1:42" x14ac:dyDescent="0.2">
      <c r="A157" s="258">
        <v>211152</v>
      </c>
      <c r="B157" s="258" t="str">
        <f>VLOOKUP(A157,'[2]اعلام كامل'!$A$2:$E$7000,5,0)</f>
        <v>س4</v>
      </c>
      <c r="C157" s="258" t="s">
        <v>267</v>
      </c>
      <c r="D157" s="258" t="s">
        <v>267</v>
      </c>
      <c r="E157" s="258" t="s">
        <v>267</v>
      </c>
      <c r="F157" s="258" t="s">
        <v>267</v>
      </c>
      <c r="G157" s="258" t="s">
        <v>267</v>
      </c>
      <c r="H157" s="258" t="s">
        <v>267</v>
      </c>
      <c r="I157" s="258" t="s">
        <v>267</v>
      </c>
      <c r="J157" s="258" t="s">
        <v>267</v>
      </c>
      <c r="K157" s="258" t="s">
        <v>267</v>
      </c>
      <c r="L157" s="258" t="s">
        <v>267</v>
      </c>
      <c r="M157" s="258" t="s">
        <v>267</v>
      </c>
      <c r="N157" s="258" t="s">
        <v>267</v>
      </c>
      <c r="O157" s="258" t="s">
        <v>267</v>
      </c>
      <c r="P157" s="258" t="s">
        <v>267</v>
      </c>
      <c r="Q157" s="258" t="s">
        <v>267</v>
      </c>
      <c r="R157" s="258" t="s">
        <v>267</v>
      </c>
      <c r="S157" s="258" t="s">
        <v>267</v>
      </c>
      <c r="T157" s="258" t="s">
        <v>267</v>
      </c>
      <c r="U157" s="258" t="s">
        <v>267</v>
      </c>
      <c r="V157" s="258" t="s">
        <v>267</v>
      </c>
      <c r="W157" s="258" t="s">
        <v>265</v>
      </c>
      <c r="X157" s="258" t="s">
        <v>265</v>
      </c>
      <c r="Y157" s="258" t="s">
        <v>265</v>
      </c>
      <c r="Z157" s="258" t="s">
        <v>265</v>
      </c>
      <c r="AA157" s="258" t="s">
        <v>267</v>
      </c>
      <c r="AB157" s="258" t="s">
        <v>267</v>
      </c>
      <c r="AC157" s="258" t="s">
        <v>267</v>
      </c>
      <c r="AD157" s="258" t="s">
        <v>265</v>
      </c>
      <c r="AE157" s="258" t="s">
        <v>267</v>
      </c>
      <c r="AF157" s="258" t="s">
        <v>267</v>
      </c>
      <c r="AG157" s="258" t="s">
        <v>267</v>
      </c>
      <c r="AH157" s="258" t="s">
        <v>267</v>
      </c>
      <c r="AI157" s="258" t="s">
        <v>267</v>
      </c>
      <c r="AJ157" s="258" t="s">
        <v>267</v>
      </c>
      <c r="AK157" s="258" t="s">
        <v>267</v>
      </c>
      <c r="AL157" s="258" t="s">
        <v>267</v>
      </c>
      <c r="AM157" s="258" t="s">
        <v>267</v>
      </c>
      <c r="AN157" s="258" t="s">
        <v>267</v>
      </c>
      <c r="AO157" s="258" t="s">
        <v>267</v>
      </c>
      <c r="AP157" s="258" t="s">
        <v>265</v>
      </c>
    </row>
    <row r="158" spans="1:42" x14ac:dyDescent="0.2">
      <c r="A158" s="258">
        <v>211160</v>
      </c>
      <c r="B158" s="258" t="str">
        <f>VLOOKUP(A158,'[2]اعلام كامل'!$A$2:$E$7000,5,0)</f>
        <v>س4</v>
      </c>
      <c r="C158" s="258" t="s">
        <v>267</v>
      </c>
      <c r="D158" s="258" t="s">
        <v>267</v>
      </c>
      <c r="E158" s="258" t="s">
        <v>267</v>
      </c>
      <c r="F158" s="258" t="s">
        <v>267</v>
      </c>
      <c r="G158" s="258" t="s">
        <v>267</v>
      </c>
      <c r="H158" s="258" t="s">
        <v>265</v>
      </c>
      <c r="I158" s="258" t="s">
        <v>267</v>
      </c>
      <c r="J158" s="258" t="s">
        <v>267</v>
      </c>
      <c r="K158" s="258" t="s">
        <v>267</v>
      </c>
      <c r="L158" s="258" t="s">
        <v>267</v>
      </c>
      <c r="M158" s="258" t="s">
        <v>267</v>
      </c>
      <c r="N158" s="258" t="s">
        <v>267</v>
      </c>
      <c r="O158" s="258" t="s">
        <v>267</v>
      </c>
      <c r="P158" s="258" t="s">
        <v>267</v>
      </c>
      <c r="Q158" s="258" t="s">
        <v>267</v>
      </c>
      <c r="R158" s="258" t="s">
        <v>267</v>
      </c>
      <c r="S158" s="258" t="s">
        <v>267</v>
      </c>
      <c r="T158" s="258" t="s">
        <v>267</v>
      </c>
      <c r="U158" s="258" t="s">
        <v>267</v>
      </c>
      <c r="V158" s="258" t="s">
        <v>267</v>
      </c>
      <c r="W158" s="258" t="s">
        <v>265</v>
      </c>
      <c r="X158" s="258" t="s">
        <v>265</v>
      </c>
      <c r="Y158" s="258" t="s">
        <v>265</v>
      </c>
      <c r="Z158" s="258" t="s">
        <v>267</v>
      </c>
      <c r="AA158" s="258" t="s">
        <v>265</v>
      </c>
      <c r="AB158" s="258" t="s">
        <v>267</v>
      </c>
      <c r="AC158" s="258" t="s">
        <v>267</v>
      </c>
      <c r="AD158" s="258" t="s">
        <v>265</v>
      </c>
      <c r="AE158" s="258" t="s">
        <v>267</v>
      </c>
      <c r="AF158" s="258" t="s">
        <v>267</v>
      </c>
      <c r="AG158" s="258" t="s">
        <v>267</v>
      </c>
      <c r="AH158" s="258" t="s">
        <v>267</v>
      </c>
      <c r="AI158" s="258" t="s">
        <v>267</v>
      </c>
      <c r="AJ158" s="258" t="s">
        <v>267</v>
      </c>
      <c r="AK158" s="258" t="s">
        <v>267</v>
      </c>
      <c r="AL158" s="258" t="s">
        <v>267</v>
      </c>
      <c r="AM158" s="258" t="s">
        <v>267</v>
      </c>
      <c r="AN158" s="258" t="s">
        <v>267</v>
      </c>
      <c r="AO158" s="258" t="s">
        <v>267</v>
      </c>
      <c r="AP158" s="258" t="s">
        <v>265</v>
      </c>
    </row>
    <row r="159" spans="1:42" x14ac:dyDescent="0.2">
      <c r="A159" s="258">
        <v>211375</v>
      </c>
      <c r="B159" s="258" t="str">
        <f>VLOOKUP(A159,'[2]اعلام كامل'!$A$2:$E$7000,5,0)</f>
        <v>س4</v>
      </c>
      <c r="C159" s="258" t="s">
        <v>267</v>
      </c>
      <c r="D159" s="258" t="s">
        <v>267</v>
      </c>
      <c r="E159" s="258" t="s">
        <v>267</v>
      </c>
      <c r="F159" s="258" t="s">
        <v>267</v>
      </c>
      <c r="G159" s="258" t="s">
        <v>267</v>
      </c>
      <c r="H159" s="258" t="s">
        <v>267</v>
      </c>
      <c r="I159" s="258" t="s">
        <v>267</v>
      </c>
      <c r="J159" s="258" t="s">
        <v>267</v>
      </c>
      <c r="K159" s="258" t="s">
        <v>267</v>
      </c>
      <c r="L159" s="258" t="s">
        <v>267</v>
      </c>
      <c r="M159" s="258" t="s">
        <v>267</v>
      </c>
      <c r="N159" s="258" t="s">
        <v>267</v>
      </c>
      <c r="O159" s="258" t="s">
        <v>267</v>
      </c>
      <c r="P159" s="258" t="s">
        <v>267</v>
      </c>
      <c r="Q159" s="258" t="s">
        <v>265</v>
      </c>
      <c r="R159" s="258" t="s">
        <v>267</v>
      </c>
      <c r="S159" s="258" t="s">
        <v>265</v>
      </c>
      <c r="T159" s="258" t="s">
        <v>267</v>
      </c>
      <c r="U159" s="258" t="s">
        <v>267</v>
      </c>
      <c r="V159" s="258" t="s">
        <v>267</v>
      </c>
      <c r="W159" s="258" t="s">
        <v>265</v>
      </c>
      <c r="X159" s="258" t="s">
        <v>265</v>
      </c>
      <c r="Y159" s="258" t="s">
        <v>265</v>
      </c>
      <c r="Z159" s="258" t="s">
        <v>265</v>
      </c>
      <c r="AA159" s="258" t="s">
        <v>265</v>
      </c>
      <c r="AB159" s="258" t="s">
        <v>265</v>
      </c>
      <c r="AC159" s="258" t="s">
        <v>267</v>
      </c>
      <c r="AD159" s="258" t="s">
        <v>265</v>
      </c>
      <c r="AE159" s="258" t="s">
        <v>267</v>
      </c>
      <c r="AF159" s="258" t="s">
        <v>267</v>
      </c>
      <c r="AG159" s="258" t="s">
        <v>267</v>
      </c>
      <c r="AH159" s="258" t="s">
        <v>265</v>
      </c>
      <c r="AI159" s="258" t="s">
        <v>265</v>
      </c>
      <c r="AJ159" s="258" t="s">
        <v>267</v>
      </c>
      <c r="AK159" s="258" t="s">
        <v>267</v>
      </c>
      <c r="AL159" s="258" t="s">
        <v>267</v>
      </c>
      <c r="AM159" s="258" t="s">
        <v>265</v>
      </c>
      <c r="AN159" s="258" t="s">
        <v>267</v>
      </c>
      <c r="AO159" s="258" t="s">
        <v>267</v>
      </c>
      <c r="AP159" s="258" t="s">
        <v>265</v>
      </c>
    </row>
    <row r="160" spans="1:42" x14ac:dyDescent="0.2">
      <c r="A160" s="258">
        <v>211417</v>
      </c>
      <c r="B160" s="258" t="str">
        <f>VLOOKUP(A160,'[2]اعلام كامل'!$A$2:$E$7000,5,0)</f>
        <v>س4</v>
      </c>
      <c r="C160" s="258" t="s">
        <v>267</v>
      </c>
      <c r="D160" s="258" t="s">
        <v>267</v>
      </c>
      <c r="E160" s="258" t="s">
        <v>265</v>
      </c>
      <c r="F160" s="258" t="s">
        <v>267</v>
      </c>
      <c r="G160" s="258" t="s">
        <v>267</v>
      </c>
      <c r="H160" s="258" t="s">
        <v>267</v>
      </c>
      <c r="I160" s="258" t="s">
        <v>267</v>
      </c>
      <c r="J160" s="258" t="s">
        <v>267</v>
      </c>
      <c r="K160" s="258" t="s">
        <v>265</v>
      </c>
      <c r="L160" s="258" t="s">
        <v>267</v>
      </c>
      <c r="M160" s="258" t="s">
        <v>265</v>
      </c>
      <c r="N160" s="258" t="s">
        <v>267</v>
      </c>
      <c r="O160" s="258" t="s">
        <v>265</v>
      </c>
      <c r="P160" s="258" t="s">
        <v>267</v>
      </c>
      <c r="Q160" s="258" t="s">
        <v>265</v>
      </c>
      <c r="R160" s="258" t="s">
        <v>265</v>
      </c>
      <c r="S160" s="258" t="s">
        <v>267</v>
      </c>
      <c r="T160" s="258" t="s">
        <v>267</v>
      </c>
      <c r="U160" s="258" t="s">
        <v>267</v>
      </c>
      <c r="V160" s="258" t="s">
        <v>265</v>
      </c>
      <c r="W160" s="258" t="s">
        <v>265</v>
      </c>
      <c r="X160" s="258" t="s">
        <v>265</v>
      </c>
      <c r="Y160" s="258" t="s">
        <v>265</v>
      </c>
      <c r="Z160" s="258" t="s">
        <v>265</v>
      </c>
      <c r="AA160" s="258" t="s">
        <v>267</v>
      </c>
      <c r="AB160" s="258" t="s">
        <v>267</v>
      </c>
      <c r="AC160" s="258" t="s">
        <v>267</v>
      </c>
      <c r="AD160" s="258" t="s">
        <v>267</v>
      </c>
      <c r="AE160" s="258" t="s">
        <v>265</v>
      </c>
      <c r="AF160" s="258" t="s">
        <v>267</v>
      </c>
      <c r="AG160" s="258" t="s">
        <v>267</v>
      </c>
      <c r="AH160" s="258" t="s">
        <v>267</v>
      </c>
      <c r="AI160" s="258" t="s">
        <v>267</v>
      </c>
      <c r="AJ160" s="258" t="s">
        <v>267</v>
      </c>
      <c r="AK160" s="258" t="s">
        <v>267</v>
      </c>
      <c r="AL160" s="258" t="s">
        <v>267</v>
      </c>
      <c r="AM160" s="258" t="s">
        <v>267</v>
      </c>
      <c r="AN160" s="258" t="s">
        <v>267</v>
      </c>
      <c r="AO160" s="258" t="s">
        <v>267</v>
      </c>
      <c r="AP160" s="258" t="s">
        <v>265</v>
      </c>
    </row>
    <row r="161" spans="1:42" x14ac:dyDescent="0.2">
      <c r="A161" s="258">
        <v>211432</v>
      </c>
      <c r="B161" s="258" t="str">
        <f>VLOOKUP(A161,'[2]اعلام كامل'!$A$2:$E$7000,5,0)</f>
        <v>س4</v>
      </c>
      <c r="C161" s="258" t="s">
        <v>267</v>
      </c>
      <c r="D161" s="258" t="s">
        <v>267</v>
      </c>
      <c r="E161" s="258" t="s">
        <v>267</v>
      </c>
      <c r="F161" s="258" t="s">
        <v>267</v>
      </c>
      <c r="G161" s="258" t="s">
        <v>265</v>
      </c>
      <c r="H161" s="258" t="s">
        <v>267</v>
      </c>
      <c r="I161" s="258" t="s">
        <v>267</v>
      </c>
      <c r="J161" s="258" t="s">
        <v>267</v>
      </c>
      <c r="K161" s="258" t="s">
        <v>267</v>
      </c>
      <c r="L161" s="258" t="s">
        <v>267</v>
      </c>
      <c r="M161" s="258" t="s">
        <v>267</v>
      </c>
      <c r="N161" s="258" t="s">
        <v>267</v>
      </c>
      <c r="O161" s="258" t="s">
        <v>267</v>
      </c>
      <c r="P161" s="258" t="s">
        <v>265</v>
      </c>
      <c r="Q161" s="258" t="s">
        <v>267</v>
      </c>
      <c r="R161" s="258" t="s">
        <v>267</v>
      </c>
      <c r="S161" s="258" t="s">
        <v>267</v>
      </c>
      <c r="T161" s="258" t="s">
        <v>267</v>
      </c>
      <c r="U161" s="258" t="s">
        <v>267</v>
      </c>
      <c r="V161" s="258" t="s">
        <v>267</v>
      </c>
      <c r="W161" s="258" t="s">
        <v>265</v>
      </c>
      <c r="X161" s="258" t="s">
        <v>265</v>
      </c>
      <c r="Y161" s="258" t="s">
        <v>265</v>
      </c>
      <c r="Z161" s="258" t="s">
        <v>265</v>
      </c>
      <c r="AA161" s="258" t="s">
        <v>265</v>
      </c>
      <c r="AB161" s="258" t="s">
        <v>267</v>
      </c>
      <c r="AC161" s="258" t="s">
        <v>267</v>
      </c>
      <c r="AD161" s="258" t="s">
        <v>267</v>
      </c>
      <c r="AE161" s="258" t="s">
        <v>265</v>
      </c>
      <c r="AF161" s="258" t="s">
        <v>267</v>
      </c>
      <c r="AG161" s="258" t="s">
        <v>267</v>
      </c>
      <c r="AH161" s="258" t="s">
        <v>265</v>
      </c>
      <c r="AI161" s="258" t="s">
        <v>265</v>
      </c>
      <c r="AJ161" s="258" t="s">
        <v>267</v>
      </c>
      <c r="AK161" s="258" t="s">
        <v>267</v>
      </c>
      <c r="AL161" s="258" t="s">
        <v>267</v>
      </c>
      <c r="AM161" s="258" t="s">
        <v>267</v>
      </c>
      <c r="AN161" s="258" t="s">
        <v>267</v>
      </c>
      <c r="AO161" s="258" t="s">
        <v>267</v>
      </c>
      <c r="AP161" s="258" t="s">
        <v>265</v>
      </c>
    </row>
    <row r="162" spans="1:42" x14ac:dyDescent="0.2">
      <c r="A162" s="258">
        <v>211442</v>
      </c>
      <c r="B162" s="258" t="str">
        <f>VLOOKUP(A162,'[2]اعلام كامل'!$A$2:$E$7000,5,0)</f>
        <v>س4</v>
      </c>
      <c r="C162" s="258" t="s">
        <v>267</v>
      </c>
      <c r="D162" s="258" t="s">
        <v>267</v>
      </c>
      <c r="E162" s="258" t="s">
        <v>266</v>
      </c>
      <c r="F162" s="258" t="s">
        <v>267</v>
      </c>
      <c r="G162" s="258" t="s">
        <v>265</v>
      </c>
      <c r="H162" s="258" t="s">
        <v>267</v>
      </c>
      <c r="I162" s="258" t="s">
        <v>267</v>
      </c>
      <c r="J162" s="258" t="s">
        <v>265</v>
      </c>
      <c r="K162" s="258" t="s">
        <v>267</v>
      </c>
      <c r="L162" s="258" t="s">
        <v>267</v>
      </c>
      <c r="M162" s="258" t="s">
        <v>267</v>
      </c>
      <c r="N162" s="258" t="s">
        <v>267</v>
      </c>
      <c r="O162" s="258" t="s">
        <v>267</v>
      </c>
      <c r="P162" s="258" t="s">
        <v>267</v>
      </c>
      <c r="Q162" s="258" t="s">
        <v>265</v>
      </c>
      <c r="R162" s="258" t="s">
        <v>267</v>
      </c>
      <c r="S162" s="258" t="s">
        <v>265</v>
      </c>
      <c r="T162" s="258" t="s">
        <v>267</v>
      </c>
      <c r="U162" s="258" t="s">
        <v>267</v>
      </c>
      <c r="V162" s="258" t="s">
        <v>267</v>
      </c>
      <c r="W162" s="258" t="s">
        <v>265</v>
      </c>
      <c r="X162" s="258" t="s">
        <v>265</v>
      </c>
      <c r="Y162" s="258" t="s">
        <v>265</v>
      </c>
      <c r="Z162" s="258" t="s">
        <v>265</v>
      </c>
      <c r="AA162" s="258" t="s">
        <v>265</v>
      </c>
      <c r="AB162" s="258" t="s">
        <v>267</v>
      </c>
      <c r="AC162" s="258" t="s">
        <v>267</v>
      </c>
      <c r="AD162" s="258" t="s">
        <v>265</v>
      </c>
      <c r="AE162" s="258" t="s">
        <v>267</v>
      </c>
      <c r="AF162" s="258" t="s">
        <v>265</v>
      </c>
      <c r="AG162" s="258" t="s">
        <v>267</v>
      </c>
      <c r="AH162" s="258" t="s">
        <v>265</v>
      </c>
      <c r="AI162" s="258" t="s">
        <v>265</v>
      </c>
      <c r="AJ162" s="258" t="s">
        <v>267</v>
      </c>
      <c r="AK162" s="258" t="s">
        <v>267</v>
      </c>
      <c r="AL162" s="258" t="s">
        <v>267</v>
      </c>
      <c r="AM162" s="258" t="s">
        <v>267</v>
      </c>
      <c r="AN162" s="258" t="s">
        <v>267</v>
      </c>
      <c r="AO162" s="258" t="s">
        <v>267</v>
      </c>
      <c r="AP162" s="258" t="s">
        <v>265</v>
      </c>
    </row>
    <row r="163" spans="1:42" x14ac:dyDescent="0.2">
      <c r="A163" s="258">
        <v>211532</v>
      </c>
      <c r="B163" s="258" t="str">
        <f>VLOOKUP(A163,'[2]اعلام كامل'!$A$2:$E$7000,5,0)</f>
        <v>س4</v>
      </c>
      <c r="C163" s="258" t="s">
        <v>267</v>
      </c>
      <c r="D163" s="258" t="s">
        <v>267</v>
      </c>
      <c r="E163" s="258" t="s">
        <v>267</v>
      </c>
      <c r="F163" s="258" t="s">
        <v>267</v>
      </c>
      <c r="G163" s="258" t="s">
        <v>265</v>
      </c>
      <c r="H163" s="258" t="s">
        <v>265</v>
      </c>
      <c r="I163" s="258" t="s">
        <v>267</v>
      </c>
      <c r="J163" s="258" t="s">
        <v>265</v>
      </c>
      <c r="K163" s="258" t="s">
        <v>267</v>
      </c>
      <c r="L163" s="258" t="s">
        <v>267</v>
      </c>
      <c r="M163" s="258" t="s">
        <v>265</v>
      </c>
      <c r="N163" s="258" t="s">
        <v>265</v>
      </c>
      <c r="O163" s="258" t="s">
        <v>265</v>
      </c>
      <c r="P163" s="258" t="s">
        <v>265</v>
      </c>
      <c r="Q163" s="258" t="s">
        <v>265</v>
      </c>
      <c r="R163" s="258" t="s">
        <v>267</v>
      </c>
      <c r="S163" s="258" t="s">
        <v>267</v>
      </c>
      <c r="T163" s="258" t="s">
        <v>267</v>
      </c>
      <c r="U163" s="258" t="s">
        <v>267</v>
      </c>
      <c r="V163" s="258" t="s">
        <v>267</v>
      </c>
      <c r="W163" s="258" t="s">
        <v>267</v>
      </c>
      <c r="X163" s="258" t="s">
        <v>267</v>
      </c>
      <c r="Y163" s="258" t="s">
        <v>267</v>
      </c>
      <c r="Z163" s="258" t="s">
        <v>267</v>
      </c>
      <c r="AA163" s="258" t="s">
        <v>265</v>
      </c>
      <c r="AB163" s="258" t="s">
        <v>267</v>
      </c>
      <c r="AC163" s="258" t="s">
        <v>267</v>
      </c>
      <c r="AD163" s="258" t="s">
        <v>267</v>
      </c>
      <c r="AE163" s="258" t="s">
        <v>265</v>
      </c>
      <c r="AF163" s="258" t="s">
        <v>267</v>
      </c>
      <c r="AG163" s="258" t="s">
        <v>267</v>
      </c>
      <c r="AH163" s="258" t="s">
        <v>267</v>
      </c>
      <c r="AI163" s="258" t="s">
        <v>267</v>
      </c>
      <c r="AJ163" s="258" t="s">
        <v>267</v>
      </c>
      <c r="AK163" s="258" t="s">
        <v>265</v>
      </c>
      <c r="AL163" s="258" t="s">
        <v>267</v>
      </c>
      <c r="AM163" s="258" t="s">
        <v>265</v>
      </c>
      <c r="AN163" s="258" t="s">
        <v>265</v>
      </c>
      <c r="AO163" s="258" t="s">
        <v>267</v>
      </c>
      <c r="AP163" s="258" t="s">
        <v>265</v>
      </c>
    </row>
    <row r="164" spans="1:42" x14ac:dyDescent="0.2">
      <c r="A164" s="258">
        <v>211563</v>
      </c>
      <c r="B164" s="258" t="str">
        <f>VLOOKUP(A164,'[2]اعلام كامل'!$A$2:$E$7000,5,0)</f>
        <v>س4</v>
      </c>
      <c r="C164" s="258" t="s">
        <v>267</v>
      </c>
      <c r="D164" s="258" t="s">
        <v>267</v>
      </c>
      <c r="E164" s="258" t="s">
        <v>267</v>
      </c>
      <c r="F164" s="258" t="s">
        <v>267</v>
      </c>
      <c r="G164" s="258" t="s">
        <v>265</v>
      </c>
      <c r="H164" s="258" t="s">
        <v>265</v>
      </c>
      <c r="I164" s="258" t="s">
        <v>267</v>
      </c>
      <c r="J164" s="258" t="s">
        <v>265</v>
      </c>
      <c r="K164" s="258" t="s">
        <v>267</v>
      </c>
      <c r="L164" s="258" t="s">
        <v>267</v>
      </c>
      <c r="M164" s="258" t="s">
        <v>265</v>
      </c>
      <c r="N164" s="258" t="s">
        <v>265</v>
      </c>
      <c r="O164" s="258" t="s">
        <v>265</v>
      </c>
      <c r="P164" s="258" t="s">
        <v>267</v>
      </c>
      <c r="Q164" s="258" t="s">
        <v>265</v>
      </c>
      <c r="R164" s="258" t="s">
        <v>265</v>
      </c>
      <c r="S164" s="258" t="s">
        <v>267</v>
      </c>
      <c r="T164" s="258" t="s">
        <v>267</v>
      </c>
      <c r="U164" s="258" t="s">
        <v>267</v>
      </c>
      <c r="V164" s="258" t="s">
        <v>267</v>
      </c>
      <c r="W164" s="258" t="s">
        <v>267</v>
      </c>
      <c r="X164" s="258" t="s">
        <v>265</v>
      </c>
      <c r="Y164" s="258" t="s">
        <v>267</v>
      </c>
      <c r="Z164" s="258" t="s">
        <v>267</v>
      </c>
      <c r="AA164" s="258" t="s">
        <v>267</v>
      </c>
      <c r="AB164" s="258" t="s">
        <v>267</v>
      </c>
      <c r="AC164" s="258" t="s">
        <v>267</v>
      </c>
      <c r="AD164" s="258" t="s">
        <v>267</v>
      </c>
      <c r="AE164" s="258" t="s">
        <v>267</v>
      </c>
      <c r="AF164" s="258" t="s">
        <v>267</v>
      </c>
      <c r="AG164" s="258" t="s">
        <v>267</v>
      </c>
      <c r="AH164" s="258" t="s">
        <v>267</v>
      </c>
      <c r="AI164" s="258" t="s">
        <v>265</v>
      </c>
      <c r="AJ164" s="258" t="s">
        <v>267</v>
      </c>
      <c r="AK164" s="258" t="s">
        <v>265</v>
      </c>
      <c r="AL164" s="258" t="s">
        <v>267</v>
      </c>
      <c r="AM164" s="258" t="s">
        <v>267</v>
      </c>
      <c r="AN164" s="258" t="s">
        <v>267</v>
      </c>
      <c r="AO164" s="258" t="s">
        <v>267</v>
      </c>
      <c r="AP164" s="258" t="s">
        <v>265</v>
      </c>
    </row>
    <row r="165" spans="1:42" x14ac:dyDescent="0.2">
      <c r="A165" s="258">
        <v>211589</v>
      </c>
      <c r="B165" s="258" t="str">
        <f>VLOOKUP(A165,'[2]اعلام كامل'!$A$2:$E$7000,5,0)</f>
        <v>س4</v>
      </c>
      <c r="C165" s="258" t="s">
        <v>267</v>
      </c>
      <c r="D165" s="258" t="s">
        <v>267</v>
      </c>
      <c r="E165" s="258" t="s">
        <v>267</v>
      </c>
      <c r="F165" s="258" t="s">
        <v>267</v>
      </c>
      <c r="G165" s="258" t="s">
        <v>267</v>
      </c>
      <c r="H165" s="258" t="s">
        <v>267</v>
      </c>
      <c r="I165" s="258" t="s">
        <v>267</v>
      </c>
      <c r="J165" s="258" t="s">
        <v>267</v>
      </c>
      <c r="K165" s="258" t="s">
        <v>267</v>
      </c>
      <c r="L165" s="258" t="s">
        <v>267</v>
      </c>
      <c r="M165" s="258" t="s">
        <v>265</v>
      </c>
      <c r="N165" s="258" t="s">
        <v>265</v>
      </c>
      <c r="O165" s="258" t="s">
        <v>265</v>
      </c>
      <c r="P165" s="258" t="s">
        <v>265</v>
      </c>
      <c r="Q165" s="258" t="s">
        <v>265</v>
      </c>
      <c r="R165" s="258" t="s">
        <v>267</v>
      </c>
      <c r="S165" s="258" t="s">
        <v>267</v>
      </c>
      <c r="T165" s="258" t="s">
        <v>267</v>
      </c>
      <c r="U165" s="258" t="s">
        <v>267</v>
      </c>
      <c r="V165" s="258" t="s">
        <v>267</v>
      </c>
      <c r="W165" s="258" t="s">
        <v>267</v>
      </c>
      <c r="X165" s="258" t="s">
        <v>267</v>
      </c>
      <c r="Y165" s="258" t="s">
        <v>267</v>
      </c>
      <c r="Z165" s="258" t="s">
        <v>267</v>
      </c>
      <c r="AA165" s="258" t="s">
        <v>267</v>
      </c>
      <c r="AB165" s="258" t="s">
        <v>267</v>
      </c>
      <c r="AC165" s="258" t="s">
        <v>267</v>
      </c>
      <c r="AD165" s="258" t="s">
        <v>267</v>
      </c>
      <c r="AE165" s="258" t="s">
        <v>267</v>
      </c>
      <c r="AF165" s="258" t="s">
        <v>267</v>
      </c>
      <c r="AG165" s="258" t="s">
        <v>267</v>
      </c>
      <c r="AH165" s="258" t="s">
        <v>267</v>
      </c>
      <c r="AI165" s="258" t="s">
        <v>267</v>
      </c>
      <c r="AJ165" s="258" t="s">
        <v>267</v>
      </c>
      <c r="AK165" s="258" t="s">
        <v>267</v>
      </c>
      <c r="AL165" s="258" t="s">
        <v>267</v>
      </c>
      <c r="AM165" s="258" t="s">
        <v>267</v>
      </c>
      <c r="AN165" s="258" t="s">
        <v>267</v>
      </c>
      <c r="AO165" s="258" t="s">
        <v>267</v>
      </c>
      <c r="AP165" s="258" t="s">
        <v>265</v>
      </c>
    </row>
    <row r="166" spans="1:42" x14ac:dyDescent="0.2">
      <c r="A166" s="258">
        <v>211598</v>
      </c>
      <c r="B166" s="258" t="str">
        <f>VLOOKUP(A166,'[2]اعلام كامل'!$A$2:$E$7000,5,0)</f>
        <v>س4</v>
      </c>
      <c r="C166" s="258" t="s">
        <v>267</v>
      </c>
      <c r="D166" s="258" t="s">
        <v>267</v>
      </c>
      <c r="E166" s="258" t="s">
        <v>267</v>
      </c>
      <c r="F166" s="258" t="s">
        <v>267</v>
      </c>
      <c r="G166" s="258" t="s">
        <v>267</v>
      </c>
      <c r="H166" s="258" t="s">
        <v>267</v>
      </c>
      <c r="I166" s="258" t="s">
        <v>267</v>
      </c>
      <c r="J166" s="258" t="s">
        <v>267</v>
      </c>
      <c r="K166" s="258" t="s">
        <v>267</v>
      </c>
      <c r="L166" s="258" t="s">
        <v>267</v>
      </c>
      <c r="M166" s="258" t="s">
        <v>265</v>
      </c>
      <c r="N166" s="258" t="s">
        <v>265</v>
      </c>
      <c r="O166" s="258" t="s">
        <v>265</v>
      </c>
      <c r="P166" s="258" t="s">
        <v>265</v>
      </c>
      <c r="Q166" s="258" t="s">
        <v>265</v>
      </c>
      <c r="R166" s="258" t="s">
        <v>267</v>
      </c>
      <c r="S166" s="258" t="s">
        <v>267</v>
      </c>
      <c r="T166" s="258" t="s">
        <v>267</v>
      </c>
      <c r="U166" s="258" t="s">
        <v>267</v>
      </c>
      <c r="V166" s="258" t="s">
        <v>267</v>
      </c>
      <c r="W166" s="258" t="s">
        <v>265</v>
      </c>
      <c r="X166" s="258" t="s">
        <v>267</v>
      </c>
      <c r="Y166" s="258" t="s">
        <v>265</v>
      </c>
      <c r="Z166" s="258" t="s">
        <v>267</v>
      </c>
      <c r="AA166" s="258" t="s">
        <v>267</v>
      </c>
      <c r="AB166" s="258" t="s">
        <v>267</v>
      </c>
      <c r="AC166" s="258" t="s">
        <v>267</v>
      </c>
      <c r="AD166" s="258" t="s">
        <v>267</v>
      </c>
      <c r="AE166" s="258" t="s">
        <v>267</v>
      </c>
      <c r="AF166" s="258" t="s">
        <v>267</v>
      </c>
      <c r="AG166" s="258" t="s">
        <v>267</v>
      </c>
      <c r="AH166" s="258" t="s">
        <v>267</v>
      </c>
      <c r="AI166" s="258" t="s">
        <v>267</v>
      </c>
      <c r="AJ166" s="258" t="s">
        <v>267</v>
      </c>
      <c r="AK166" s="258" t="s">
        <v>267</v>
      </c>
      <c r="AL166" s="258" t="s">
        <v>265</v>
      </c>
      <c r="AM166" s="258" t="s">
        <v>267</v>
      </c>
      <c r="AN166" s="258" t="s">
        <v>267</v>
      </c>
      <c r="AO166" s="258" t="s">
        <v>267</v>
      </c>
      <c r="AP166" s="258" t="s">
        <v>267</v>
      </c>
    </row>
    <row r="167" spans="1:42" x14ac:dyDescent="0.2">
      <c r="A167" s="258">
        <v>211618</v>
      </c>
      <c r="B167" s="258" t="str">
        <f>VLOOKUP(A167,'[2]اعلام كامل'!$A$2:$E$7000,5,0)</f>
        <v>س4</v>
      </c>
      <c r="C167" s="258" t="s">
        <v>267</v>
      </c>
      <c r="D167" s="258" t="s">
        <v>267</v>
      </c>
      <c r="E167" s="258" t="s">
        <v>267</v>
      </c>
      <c r="F167" s="258" t="s">
        <v>267</v>
      </c>
      <c r="G167" s="258" t="s">
        <v>267</v>
      </c>
      <c r="H167" s="258" t="s">
        <v>267</v>
      </c>
      <c r="I167" s="258" t="s">
        <v>266</v>
      </c>
      <c r="J167" s="258" t="s">
        <v>266</v>
      </c>
      <c r="K167" s="258" t="s">
        <v>266</v>
      </c>
      <c r="L167" s="258" t="s">
        <v>266</v>
      </c>
      <c r="M167" s="258" t="s">
        <v>265</v>
      </c>
      <c r="N167" s="258" t="s">
        <v>265</v>
      </c>
      <c r="O167" s="258" t="s">
        <v>265</v>
      </c>
      <c r="P167" s="258" t="s">
        <v>265</v>
      </c>
      <c r="Q167" s="258" t="s">
        <v>265</v>
      </c>
      <c r="R167" s="258" t="s">
        <v>265</v>
      </c>
      <c r="S167" s="258" t="s">
        <v>265</v>
      </c>
      <c r="T167" s="258" t="s">
        <v>265</v>
      </c>
      <c r="U167" s="258" t="s">
        <v>265</v>
      </c>
      <c r="V167" s="258" t="s">
        <v>267</v>
      </c>
      <c r="W167" s="258" t="s">
        <v>267</v>
      </c>
      <c r="X167" s="258" t="s">
        <v>267</v>
      </c>
      <c r="Y167" s="258" t="s">
        <v>267</v>
      </c>
      <c r="Z167" s="258" t="s">
        <v>267</v>
      </c>
      <c r="AA167" s="258" t="s">
        <v>265</v>
      </c>
      <c r="AB167" s="258" t="s">
        <v>267</v>
      </c>
      <c r="AC167" s="258" t="s">
        <v>267</v>
      </c>
      <c r="AD167" s="258" t="s">
        <v>267</v>
      </c>
      <c r="AE167" s="258" t="s">
        <v>267</v>
      </c>
      <c r="AF167" s="258" t="s">
        <v>267</v>
      </c>
      <c r="AG167" s="258" t="s">
        <v>267</v>
      </c>
      <c r="AH167" s="258" t="s">
        <v>267</v>
      </c>
      <c r="AI167" s="258" t="s">
        <v>267</v>
      </c>
      <c r="AJ167" s="258" t="s">
        <v>267</v>
      </c>
      <c r="AK167" s="258" t="s">
        <v>267</v>
      </c>
      <c r="AL167" s="258" t="s">
        <v>267</v>
      </c>
      <c r="AM167" s="258" t="s">
        <v>267</v>
      </c>
      <c r="AN167" s="258" t="s">
        <v>267</v>
      </c>
      <c r="AO167" s="258" t="s">
        <v>267</v>
      </c>
      <c r="AP167" s="258" t="s">
        <v>267</v>
      </c>
    </row>
    <row r="168" spans="1:42" x14ac:dyDescent="0.2">
      <c r="A168" s="258">
        <v>211654</v>
      </c>
      <c r="B168" s="258" t="str">
        <f>VLOOKUP(A168,'[2]اعلام كامل'!$A$2:$E$7000,5,0)</f>
        <v>س4</v>
      </c>
      <c r="C168" s="258" t="s">
        <v>267</v>
      </c>
      <c r="D168" s="258" t="s">
        <v>267</v>
      </c>
      <c r="E168" s="258" t="s">
        <v>267</v>
      </c>
      <c r="F168" s="258" t="s">
        <v>267</v>
      </c>
      <c r="G168" s="258" t="s">
        <v>267</v>
      </c>
      <c r="H168" s="258" t="s">
        <v>265</v>
      </c>
      <c r="I168" s="258" t="s">
        <v>267</v>
      </c>
      <c r="J168" s="258" t="s">
        <v>267</v>
      </c>
      <c r="K168" s="258" t="s">
        <v>267</v>
      </c>
      <c r="L168" s="258" t="s">
        <v>267</v>
      </c>
      <c r="M168" s="258" t="s">
        <v>265</v>
      </c>
      <c r="N168" s="258" t="s">
        <v>265</v>
      </c>
      <c r="O168" s="258" t="s">
        <v>265</v>
      </c>
      <c r="P168" s="258" t="s">
        <v>265</v>
      </c>
      <c r="Q168" s="258" t="s">
        <v>265</v>
      </c>
      <c r="R168" s="258" t="s">
        <v>267</v>
      </c>
      <c r="S168" s="258" t="s">
        <v>267</v>
      </c>
      <c r="T168" s="258" t="s">
        <v>267</v>
      </c>
      <c r="U168" s="258" t="s">
        <v>267</v>
      </c>
      <c r="V168" s="258" t="s">
        <v>267</v>
      </c>
      <c r="W168" s="258" t="s">
        <v>267</v>
      </c>
      <c r="X168" s="258" t="s">
        <v>267</v>
      </c>
      <c r="Y168" s="258" t="s">
        <v>267</v>
      </c>
      <c r="Z168" s="258" t="s">
        <v>267</v>
      </c>
      <c r="AA168" s="258" t="s">
        <v>267</v>
      </c>
      <c r="AB168" s="258" t="s">
        <v>267</v>
      </c>
      <c r="AC168" s="258" t="s">
        <v>267</v>
      </c>
      <c r="AD168" s="258" t="s">
        <v>267</v>
      </c>
      <c r="AE168" s="258" t="s">
        <v>267</v>
      </c>
      <c r="AF168" s="258" t="s">
        <v>267</v>
      </c>
      <c r="AG168" s="258" t="s">
        <v>267</v>
      </c>
      <c r="AH168" s="258" t="s">
        <v>267</v>
      </c>
      <c r="AI168" s="258" t="s">
        <v>267</v>
      </c>
      <c r="AJ168" s="258" t="s">
        <v>267</v>
      </c>
      <c r="AK168" s="258" t="s">
        <v>267</v>
      </c>
      <c r="AL168" s="258" t="s">
        <v>267</v>
      </c>
      <c r="AM168" s="258" t="s">
        <v>267</v>
      </c>
      <c r="AN168" s="258" t="s">
        <v>267</v>
      </c>
      <c r="AO168" s="258" t="s">
        <v>267</v>
      </c>
      <c r="AP168" s="258" t="s">
        <v>267</v>
      </c>
    </row>
    <row r="169" spans="1:42" x14ac:dyDescent="0.2">
      <c r="A169" s="258">
        <v>211799</v>
      </c>
      <c r="B169" s="258" t="str">
        <f>VLOOKUP(A169,'[2]اعلام كامل'!$A$2:$E$7000,5,0)</f>
        <v>س4</v>
      </c>
      <c r="C169" s="258" t="s">
        <v>267</v>
      </c>
      <c r="D169" s="258" t="s">
        <v>267</v>
      </c>
      <c r="E169" s="258" t="s">
        <v>265</v>
      </c>
      <c r="F169" s="258" t="s">
        <v>265</v>
      </c>
      <c r="G169" s="258" t="s">
        <v>267</v>
      </c>
      <c r="H169" s="258" t="s">
        <v>267</v>
      </c>
      <c r="I169" s="258" t="s">
        <v>267</v>
      </c>
      <c r="J169" s="258" t="s">
        <v>267</v>
      </c>
      <c r="K169" s="258" t="s">
        <v>267</v>
      </c>
      <c r="L169" s="258" t="s">
        <v>267</v>
      </c>
      <c r="M169" s="258" t="s">
        <v>265</v>
      </c>
      <c r="N169" s="258" t="s">
        <v>265</v>
      </c>
      <c r="O169" s="258" t="s">
        <v>265</v>
      </c>
      <c r="P169" s="258" t="s">
        <v>265</v>
      </c>
      <c r="Q169" s="258" t="s">
        <v>265</v>
      </c>
      <c r="R169" s="258" t="s">
        <v>267</v>
      </c>
      <c r="S169" s="258" t="s">
        <v>265</v>
      </c>
      <c r="T169" s="258" t="s">
        <v>267</v>
      </c>
      <c r="U169" s="258" t="s">
        <v>267</v>
      </c>
      <c r="V169" s="258" t="s">
        <v>265</v>
      </c>
      <c r="W169" s="258" t="s">
        <v>267</v>
      </c>
      <c r="X169" s="258" t="s">
        <v>267</v>
      </c>
      <c r="Y169" s="258" t="s">
        <v>265</v>
      </c>
      <c r="Z169" s="258" t="s">
        <v>267</v>
      </c>
      <c r="AA169" s="258" t="s">
        <v>267</v>
      </c>
      <c r="AB169" s="258" t="s">
        <v>267</v>
      </c>
      <c r="AC169" s="258" t="s">
        <v>267</v>
      </c>
      <c r="AD169" s="258" t="s">
        <v>267</v>
      </c>
      <c r="AE169" s="258" t="s">
        <v>267</v>
      </c>
      <c r="AF169" s="258" t="s">
        <v>267</v>
      </c>
      <c r="AG169" s="258" t="s">
        <v>267</v>
      </c>
      <c r="AH169" s="258" t="s">
        <v>267</v>
      </c>
      <c r="AI169" s="258" t="s">
        <v>267</v>
      </c>
      <c r="AJ169" s="258" t="s">
        <v>267</v>
      </c>
      <c r="AK169" s="258" t="s">
        <v>267</v>
      </c>
      <c r="AL169" s="258" t="s">
        <v>267</v>
      </c>
      <c r="AM169" s="258" t="s">
        <v>267</v>
      </c>
      <c r="AN169" s="258" t="s">
        <v>267</v>
      </c>
      <c r="AO169" s="258" t="s">
        <v>267</v>
      </c>
      <c r="AP169" s="258" t="s">
        <v>267</v>
      </c>
    </row>
    <row r="170" spans="1:42" x14ac:dyDescent="0.2">
      <c r="A170" s="258">
        <v>211813</v>
      </c>
      <c r="B170" s="258" t="str">
        <f>VLOOKUP(A170,'[2]اعلام كامل'!$A$2:$E$7000,5,0)</f>
        <v>س4</v>
      </c>
      <c r="C170" s="258" t="s">
        <v>267</v>
      </c>
      <c r="D170" s="258" t="s">
        <v>267</v>
      </c>
      <c r="E170" s="258" t="s">
        <v>267</v>
      </c>
      <c r="F170" s="258" t="s">
        <v>267</v>
      </c>
      <c r="G170" s="258" t="s">
        <v>267</v>
      </c>
      <c r="H170" s="258" t="s">
        <v>267</v>
      </c>
      <c r="I170" s="258" t="s">
        <v>267</v>
      </c>
      <c r="J170" s="258" t="s">
        <v>267</v>
      </c>
      <c r="K170" s="258" t="s">
        <v>267</v>
      </c>
      <c r="L170" s="258" t="s">
        <v>267</v>
      </c>
      <c r="M170" s="258" t="s">
        <v>265</v>
      </c>
      <c r="N170" s="258" t="s">
        <v>265</v>
      </c>
      <c r="O170" s="258" t="s">
        <v>265</v>
      </c>
      <c r="P170" s="258" t="s">
        <v>265</v>
      </c>
      <c r="Q170" s="258" t="s">
        <v>265</v>
      </c>
      <c r="R170" s="258" t="s">
        <v>267</v>
      </c>
      <c r="S170" s="258" t="s">
        <v>267</v>
      </c>
      <c r="T170" s="258" t="s">
        <v>267</v>
      </c>
      <c r="U170" s="258" t="s">
        <v>267</v>
      </c>
      <c r="V170" s="258" t="s">
        <v>267</v>
      </c>
      <c r="W170" s="258" t="s">
        <v>267</v>
      </c>
      <c r="X170" s="258" t="s">
        <v>267</v>
      </c>
      <c r="Y170" s="258" t="s">
        <v>267</v>
      </c>
      <c r="Z170" s="258" t="s">
        <v>267</v>
      </c>
      <c r="AA170" s="258" t="s">
        <v>267</v>
      </c>
      <c r="AB170" s="258" t="s">
        <v>267</v>
      </c>
      <c r="AC170" s="258" t="s">
        <v>267</v>
      </c>
      <c r="AD170" s="258" t="s">
        <v>267</v>
      </c>
      <c r="AE170" s="258" t="s">
        <v>267</v>
      </c>
      <c r="AF170" s="258" t="s">
        <v>267</v>
      </c>
      <c r="AG170" s="258" t="s">
        <v>267</v>
      </c>
      <c r="AH170" s="258" t="s">
        <v>267</v>
      </c>
      <c r="AI170" s="258" t="s">
        <v>267</v>
      </c>
      <c r="AJ170" s="258" t="s">
        <v>267</v>
      </c>
      <c r="AK170" s="258" t="s">
        <v>267</v>
      </c>
      <c r="AL170" s="258" t="s">
        <v>267</v>
      </c>
      <c r="AM170" s="258" t="s">
        <v>267</v>
      </c>
      <c r="AN170" s="258" t="s">
        <v>267</v>
      </c>
      <c r="AO170" s="258" t="s">
        <v>267</v>
      </c>
      <c r="AP170" s="258" t="s">
        <v>265</v>
      </c>
    </row>
    <row r="171" spans="1:42" x14ac:dyDescent="0.2">
      <c r="A171" s="258">
        <v>211850</v>
      </c>
      <c r="B171" s="258" t="str">
        <f>VLOOKUP(A171,'[2]اعلام كامل'!$A$2:$E$7000,5,0)</f>
        <v>س4</v>
      </c>
      <c r="C171" s="258" t="s">
        <v>267</v>
      </c>
      <c r="D171" s="258" t="s">
        <v>267</v>
      </c>
      <c r="E171" s="258" t="s">
        <v>267</v>
      </c>
      <c r="F171" s="258" t="s">
        <v>267</v>
      </c>
      <c r="G171" s="258" t="s">
        <v>267</v>
      </c>
      <c r="H171" s="258" t="s">
        <v>267</v>
      </c>
      <c r="I171" s="258" t="s">
        <v>267</v>
      </c>
      <c r="J171" s="258" t="s">
        <v>267</v>
      </c>
      <c r="K171" s="258" t="s">
        <v>267</v>
      </c>
      <c r="L171" s="258" t="s">
        <v>267</v>
      </c>
      <c r="M171" s="258" t="s">
        <v>265</v>
      </c>
      <c r="N171" s="258" t="s">
        <v>265</v>
      </c>
      <c r="O171" s="258" t="s">
        <v>265</v>
      </c>
      <c r="P171" s="258" t="s">
        <v>265</v>
      </c>
      <c r="Q171" s="258" t="s">
        <v>265</v>
      </c>
      <c r="R171" s="258" t="s">
        <v>267</v>
      </c>
      <c r="S171" s="258" t="s">
        <v>267</v>
      </c>
      <c r="T171" s="258" t="s">
        <v>267</v>
      </c>
      <c r="U171" s="258" t="s">
        <v>267</v>
      </c>
      <c r="V171" s="258" t="s">
        <v>267</v>
      </c>
      <c r="W171" s="258" t="s">
        <v>267</v>
      </c>
      <c r="X171" s="258" t="s">
        <v>267</v>
      </c>
      <c r="Y171" s="258" t="s">
        <v>267</v>
      </c>
      <c r="Z171" s="258" t="s">
        <v>267</v>
      </c>
      <c r="AA171" s="258" t="s">
        <v>267</v>
      </c>
      <c r="AB171" s="258" t="s">
        <v>267</v>
      </c>
      <c r="AC171" s="258" t="s">
        <v>267</v>
      </c>
      <c r="AD171" s="258" t="s">
        <v>267</v>
      </c>
      <c r="AE171" s="258" t="s">
        <v>267</v>
      </c>
      <c r="AF171" s="258" t="s">
        <v>267</v>
      </c>
      <c r="AG171" s="258" t="s">
        <v>267</v>
      </c>
      <c r="AH171" s="258" t="s">
        <v>267</v>
      </c>
      <c r="AI171" s="258" t="s">
        <v>267</v>
      </c>
      <c r="AJ171" s="258" t="s">
        <v>267</v>
      </c>
      <c r="AK171" s="258" t="s">
        <v>267</v>
      </c>
      <c r="AL171" s="258" t="s">
        <v>267</v>
      </c>
      <c r="AM171" s="258" t="s">
        <v>267</v>
      </c>
      <c r="AN171" s="258" t="s">
        <v>267</v>
      </c>
      <c r="AO171" s="258" t="s">
        <v>267</v>
      </c>
      <c r="AP171" s="258" t="s">
        <v>265</v>
      </c>
    </row>
    <row r="172" spans="1:42" x14ac:dyDescent="0.2">
      <c r="A172" s="258">
        <v>211976</v>
      </c>
      <c r="B172" s="258" t="str">
        <f>VLOOKUP(A172,'[2]اعلام كامل'!$A$2:$E$7000,5,0)</f>
        <v>س4</v>
      </c>
      <c r="C172" s="258" t="s">
        <v>267</v>
      </c>
      <c r="D172" s="258" t="s">
        <v>267</v>
      </c>
      <c r="E172" s="258" t="s">
        <v>267</v>
      </c>
      <c r="F172" s="258" t="s">
        <v>267</v>
      </c>
      <c r="G172" s="258" t="s">
        <v>267</v>
      </c>
      <c r="H172" s="258" t="s">
        <v>267</v>
      </c>
      <c r="I172" s="258" t="s">
        <v>267</v>
      </c>
      <c r="J172" s="258" t="s">
        <v>267</v>
      </c>
      <c r="K172" s="258" t="s">
        <v>267</v>
      </c>
      <c r="L172" s="258" t="s">
        <v>267</v>
      </c>
      <c r="M172" s="258" t="s">
        <v>265</v>
      </c>
      <c r="N172" s="258" t="s">
        <v>265</v>
      </c>
      <c r="O172" s="258" t="s">
        <v>265</v>
      </c>
      <c r="P172" s="258" t="s">
        <v>265</v>
      </c>
      <c r="Q172" s="258" t="s">
        <v>265</v>
      </c>
      <c r="R172" s="258" t="s">
        <v>267</v>
      </c>
      <c r="S172" s="258" t="s">
        <v>265</v>
      </c>
      <c r="T172" s="258" t="s">
        <v>267</v>
      </c>
      <c r="U172" s="258" t="s">
        <v>267</v>
      </c>
      <c r="V172" s="258" t="s">
        <v>267</v>
      </c>
      <c r="W172" s="258" t="s">
        <v>267</v>
      </c>
      <c r="X172" s="258" t="s">
        <v>267</v>
      </c>
      <c r="Y172" s="258" t="s">
        <v>267</v>
      </c>
      <c r="Z172" s="258" t="s">
        <v>267</v>
      </c>
      <c r="AA172" s="258" t="s">
        <v>267</v>
      </c>
      <c r="AB172" s="258" t="s">
        <v>267</v>
      </c>
      <c r="AC172" s="258" t="s">
        <v>267</v>
      </c>
      <c r="AD172" s="258" t="s">
        <v>267</v>
      </c>
      <c r="AE172" s="258" t="s">
        <v>267</v>
      </c>
      <c r="AF172" s="258" t="s">
        <v>267</v>
      </c>
      <c r="AG172" s="258" t="s">
        <v>267</v>
      </c>
      <c r="AH172" s="258" t="s">
        <v>267</v>
      </c>
      <c r="AI172" s="258" t="s">
        <v>265</v>
      </c>
      <c r="AJ172" s="258" t="s">
        <v>267</v>
      </c>
      <c r="AK172" s="258" t="s">
        <v>267</v>
      </c>
      <c r="AL172" s="258" t="s">
        <v>267</v>
      </c>
      <c r="AM172" s="258" t="s">
        <v>267</v>
      </c>
      <c r="AN172" s="258" t="s">
        <v>267</v>
      </c>
      <c r="AO172" s="258" t="s">
        <v>267</v>
      </c>
      <c r="AP172" s="258" t="s">
        <v>265</v>
      </c>
    </row>
    <row r="173" spans="1:42" x14ac:dyDescent="0.2">
      <c r="A173" s="258">
        <v>201872</v>
      </c>
      <c r="B173" s="258" t="str">
        <f>VLOOKUP(A173,'[2]اعلام كامل'!$A$2:$E$7000,5,0)</f>
        <v>س4</v>
      </c>
      <c r="C173" s="258" t="s">
        <v>265</v>
      </c>
      <c r="D173" s="258" t="s">
        <v>267</v>
      </c>
      <c r="E173" s="258" t="s">
        <v>265</v>
      </c>
      <c r="F173" s="258" t="s">
        <v>267</v>
      </c>
      <c r="G173" s="258" t="s">
        <v>265</v>
      </c>
      <c r="H173" s="258" t="s">
        <v>267</v>
      </c>
      <c r="I173" s="258" t="s">
        <v>267</v>
      </c>
      <c r="J173" s="258" t="s">
        <v>265</v>
      </c>
      <c r="K173" s="258" t="s">
        <v>267</v>
      </c>
      <c r="L173" s="258" t="s">
        <v>267</v>
      </c>
      <c r="M173" s="258" t="s">
        <v>267</v>
      </c>
      <c r="N173" s="258" t="s">
        <v>267</v>
      </c>
      <c r="O173" s="258" t="s">
        <v>265</v>
      </c>
      <c r="P173" s="258" t="s">
        <v>267</v>
      </c>
      <c r="Q173" s="258" t="s">
        <v>265</v>
      </c>
      <c r="R173" s="258" t="s">
        <v>265</v>
      </c>
      <c r="S173" s="258" t="s">
        <v>265</v>
      </c>
      <c r="T173" s="258" t="s">
        <v>267</v>
      </c>
      <c r="U173" s="258" t="s">
        <v>265</v>
      </c>
      <c r="V173" s="258" t="s">
        <v>265</v>
      </c>
      <c r="W173" s="258" t="s">
        <v>265</v>
      </c>
      <c r="X173" s="258" t="s">
        <v>265</v>
      </c>
      <c r="Y173" s="258" t="s">
        <v>267</v>
      </c>
      <c r="Z173" s="258" t="s">
        <v>265</v>
      </c>
      <c r="AA173" s="258" t="s">
        <v>265</v>
      </c>
      <c r="AB173" s="258" t="s">
        <v>267</v>
      </c>
      <c r="AC173" s="258" t="s">
        <v>267</v>
      </c>
      <c r="AD173" s="258" t="s">
        <v>265</v>
      </c>
      <c r="AE173" s="258" t="s">
        <v>265</v>
      </c>
      <c r="AF173" s="258" t="s">
        <v>267</v>
      </c>
      <c r="AG173" s="258" t="s">
        <v>265</v>
      </c>
      <c r="AH173" s="258" t="s">
        <v>265</v>
      </c>
      <c r="AI173" s="258" t="s">
        <v>267</v>
      </c>
      <c r="AJ173" s="258" t="s">
        <v>265</v>
      </c>
      <c r="AK173" s="258" t="s">
        <v>265</v>
      </c>
      <c r="AL173" s="258" t="s">
        <v>265</v>
      </c>
      <c r="AM173" s="258" t="s">
        <v>265</v>
      </c>
      <c r="AN173" s="258" t="s">
        <v>267</v>
      </c>
      <c r="AO173" s="258" t="s">
        <v>267</v>
      </c>
      <c r="AP173" s="258" t="s">
        <v>265</v>
      </c>
    </row>
    <row r="174" spans="1:42" x14ac:dyDescent="0.2">
      <c r="A174" s="258">
        <v>210578</v>
      </c>
      <c r="B174" s="258" t="str">
        <f>VLOOKUP(A174,'[2]اعلام كامل'!$A$2:$E$7000,5,0)</f>
        <v>س4</v>
      </c>
      <c r="C174" s="258" t="s">
        <v>267</v>
      </c>
      <c r="D174" s="258" t="s">
        <v>267</v>
      </c>
      <c r="E174" s="258" t="s">
        <v>267</v>
      </c>
      <c r="F174" s="258" t="s">
        <v>267</v>
      </c>
      <c r="G174" s="258" t="s">
        <v>267</v>
      </c>
      <c r="H174" s="258" t="s">
        <v>267</v>
      </c>
      <c r="I174" s="258" t="s">
        <v>267</v>
      </c>
      <c r="J174" s="258" t="s">
        <v>265</v>
      </c>
      <c r="K174" s="258" t="s">
        <v>265</v>
      </c>
      <c r="L174" s="258" t="s">
        <v>267</v>
      </c>
      <c r="M174" s="258" t="s">
        <v>265</v>
      </c>
      <c r="N174" s="258" t="s">
        <v>267</v>
      </c>
      <c r="O174" s="258" t="s">
        <v>267</v>
      </c>
      <c r="P174" s="258" t="s">
        <v>267</v>
      </c>
      <c r="Q174" s="258" t="s">
        <v>267</v>
      </c>
      <c r="R174" s="258" t="s">
        <v>267</v>
      </c>
      <c r="S174" s="258" t="s">
        <v>265</v>
      </c>
      <c r="T174" s="258" t="s">
        <v>265</v>
      </c>
      <c r="U174" s="258" t="s">
        <v>267</v>
      </c>
      <c r="V174" s="258" t="s">
        <v>267</v>
      </c>
      <c r="W174" s="258" t="s">
        <v>267</v>
      </c>
      <c r="X174" s="258" t="s">
        <v>267</v>
      </c>
      <c r="Y174" s="258" t="s">
        <v>267</v>
      </c>
      <c r="Z174" s="258" t="s">
        <v>267</v>
      </c>
      <c r="AA174" s="258" t="s">
        <v>265</v>
      </c>
      <c r="AB174" s="258" t="s">
        <v>265</v>
      </c>
      <c r="AC174" s="258" t="s">
        <v>267</v>
      </c>
      <c r="AD174" s="258" t="s">
        <v>267</v>
      </c>
      <c r="AE174" s="258" t="s">
        <v>267</v>
      </c>
      <c r="AF174" s="258" t="s">
        <v>267</v>
      </c>
      <c r="AG174" s="258" t="s">
        <v>265</v>
      </c>
      <c r="AH174" s="258" t="s">
        <v>266</v>
      </c>
      <c r="AI174" s="258" t="s">
        <v>267</v>
      </c>
      <c r="AJ174" s="258" t="s">
        <v>265</v>
      </c>
      <c r="AK174" s="258" t="s">
        <v>267</v>
      </c>
      <c r="AL174" s="258" t="s">
        <v>266</v>
      </c>
      <c r="AM174" s="258" t="s">
        <v>266</v>
      </c>
      <c r="AN174" s="258" t="s">
        <v>266</v>
      </c>
      <c r="AO174" s="258" t="s">
        <v>266</v>
      </c>
      <c r="AP174" s="258" t="s">
        <v>266</v>
      </c>
    </row>
    <row r="175" spans="1:42" x14ac:dyDescent="0.2">
      <c r="A175" s="258">
        <v>210939</v>
      </c>
      <c r="B175" s="258" t="str">
        <f>VLOOKUP(A175,'[2]اعلام كامل'!$A$2:$E$7000,5,0)</f>
        <v>س4</v>
      </c>
      <c r="C175" s="258" t="s">
        <v>267</v>
      </c>
      <c r="D175" s="258" t="s">
        <v>267</v>
      </c>
      <c r="E175" s="258" t="s">
        <v>267</v>
      </c>
      <c r="F175" s="258" t="s">
        <v>267</v>
      </c>
      <c r="G175" s="258" t="s">
        <v>265</v>
      </c>
      <c r="H175" s="258" t="s">
        <v>267</v>
      </c>
      <c r="I175" s="258" t="s">
        <v>267</v>
      </c>
      <c r="J175" s="258" t="s">
        <v>267</v>
      </c>
      <c r="K175" s="258" t="s">
        <v>267</v>
      </c>
      <c r="L175" s="258" t="s">
        <v>267</v>
      </c>
      <c r="M175" s="258" t="s">
        <v>267</v>
      </c>
      <c r="N175" s="258" t="s">
        <v>267</v>
      </c>
      <c r="O175" s="258" t="s">
        <v>267</v>
      </c>
      <c r="P175" s="258" t="s">
        <v>265</v>
      </c>
      <c r="Q175" s="258" t="s">
        <v>265</v>
      </c>
      <c r="R175" s="258" t="s">
        <v>267</v>
      </c>
      <c r="S175" s="258" t="s">
        <v>265</v>
      </c>
      <c r="T175" s="258" t="s">
        <v>267</v>
      </c>
      <c r="U175" s="258" t="s">
        <v>267</v>
      </c>
      <c r="V175" s="258" t="s">
        <v>267</v>
      </c>
      <c r="W175" s="258" t="s">
        <v>265</v>
      </c>
      <c r="X175" s="258" t="s">
        <v>267</v>
      </c>
      <c r="Y175" s="258" t="s">
        <v>265</v>
      </c>
      <c r="Z175" s="258" t="s">
        <v>265</v>
      </c>
      <c r="AA175" s="258" t="s">
        <v>265</v>
      </c>
      <c r="AB175" s="258" t="s">
        <v>265</v>
      </c>
      <c r="AC175" s="258" t="s">
        <v>267</v>
      </c>
      <c r="AD175" s="258" t="s">
        <v>265</v>
      </c>
      <c r="AE175" s="258" t="s">
        <v>265</v>
      </c>
      <c r="AF175" s="258" t="s">
        <v>265</v>
      </c>
      <c r="AG175" s="258" t="s">
        <v>265</v>
      </c>
      <c r="AH175" s="258" t="s">
        <v>265</v>
      </c>
      <c r="AI175" s="258" t="s">
        <v>265</v>
      </c>
      <c r="AJ175" s="258" t="s">
        <v>265</v>
      </c>
      <c r="AK175" s="258" t="s">
        <v>265</v>
      </c>
      <c r="AL175" s="258" t="s">
        <v>265</v>
      </c>
      <c r="AM175" s="258" t="s">
        <v>265</v>
      </c>
      <c r="AN175" s="258" t="s">
        <v>267</v>
      </c>
      <c r="AO175" s="258" t="s">
        <v>267</v>
      </c>
      <c r="AP175" s="258" t="s">
        <v>265</v>
      </c>
    </row>
    <row r="176" spans="1:42" x14ac:dyDescent="0.2">
      <c r="A176" s="258">
        <v>201603</v>
      </c>
      <c r="B176" s="258" t="str">
        <f>VLOOKUP(A176,'[2]اعلام كامل'!$A$2:$E$7000,5,0)</f>
        <v>س4</v>
      </c>
      <c r="C176" s="258" t="s">
        <v>265</v>
      </c>
      <c r="D176" s="258" t="s">
        <v>267</v>
      </c>
      <c r="E176" s="258" t="s">
        <v>267</v>
      </c>
      <c r="F176" s="258" t="s">
        <v>267</v>
      </c>
      <c r="G176" s="258" t="s">
        <v>267</v>
      </c>
      <c r="H176" s="258" t="s">
        <v>267</v>
      </c>
      <c r="I176" s="258" t="s">
        <v>265</v>
      </c>
      <c r="J176" s="258" t="s">
        <v>265</v>
      </c>
      <c r="K176" s="258" t="s">
        <v>267</v>
      </c>
      <c r="L176" s="258" t="s">
        <v>265</v>
      </c>
      <c r="M176" s="258" t="s">
        <v>265</v>
      </c>
      <c r="N176" s="258" t="s">
        <v>265</v>
      </c>
      <c r="O176" s="258" t="s">
        <v>267</v>
      </c>
      <c r="P176" s="258" t="s">
        <v>267</v>
      </c>
      <c r="Q176" s="258" t="s">
        <v>267</v>
      </c>
      <c r="R176" s="258" t="s">
        <v>265</v>
      </c>
      <c r="S176" s="258" t="s">
        <v>265</v>
      </c>
      <c r="T176" s="258" t="s">
        <v>267</v>
      </c>
      <c r="U176" s="258" t="s">
        <v>265</v>
      </c>
      <c r="V176" s="258" t="s">
        <v>265</v>
      </c>
      <c r="W176" s="258" t="s">
        <v>265</v>
      </c>
      <c r="X176" s="258" t="s">
        <v>267</v>
      </c>
      <c r="Y176" s="258" t="s">
        <v>265</v>
      </c>
      <c r="Z176" s="258" t="s">
        <v>265</v>
      </c>
      <c r="AA176" s="258" t="s">
        <v>267</v>
      </c>
      <c r="AB176" s="258" t="s">
        <v>265</v>
      </c>
      <c r="AC176" s="258" t="s">
        <v>265</v>
      </c>
      <c r="AD176" s="258" t="s">
        <v>267</v>
      </c>
      <c r="AE176" s="258" t="s">
        <v>265</v>
      </c>
      <c r="AF176" s="258" t="s">
        <v>265</v>
      </c>
      <c r="AG176" s="258" t="s">
        <v>265</v>
      </c>
      <c r="AH176" s="258" t="s">
        <v>265</v>
      </c>
      <c r="AI176" s="258" t="s">
        <v>265</v>
      </c>
      <c r="AJ176" s="258" t="s">
        <v>267</v>
      </c>
      <c r="AK176" s="258" t="s">
        <v>265</v>
      </c>
      <c r="AL176" s="258" t="s">
        <v>265</v>
      </c>
      <c r="AM176" s="258" t="s">
        <v>265</v>
      </c>
      <c r="AN176" s="258" t="s">
        <v>265</v>
      </c>
      <c r="AO176" s="258" t="s">
        <v>267</v>
      </c>
      <c r="AP176" s="258" t="s">
        <v>267</v>
      </c>
    </row>
    <row r="177" spans="1:42" x14ac:dyDescent="0.2">
      <c r="A177" s="258">
        <v>201687</v>
      </c>
      <c r="B177" s="258" t="str">
        <f>VLOOKUP(A177,'[2]اعلام كامل'!$A$2:$E$7000,5,0)</f>
        <v>س4</v>
      </c>
      <c r="C177" s="258" t="s">
        <v>265</v>
      </c>
      <c r="D177" s="258" t="s">
        <v>265</v>
      </c>
      <c r="E177" s="258" t="s">
        <v>267</v>
      </c>
      <c r="F177" s="258" t="s">
        <v>267</v>
      </c>
      <c r="G177" s="258" t="s">
        <v>265</v>
      </c>
      <c r="H177" s="258" t="s">
        <v>265</v>
      </c>
      <c r="I177" s="258" t="s">
        <v>267</v>
      </c>
      <c r="J177" s="258" t="s">
        <v>267</v>
      </c>
      <c r="K177" s="258" t="s">
        <v>267</v>
      </c>
      <c r="L177" s="258" t="s">
        <v>265</v>
      </c>
      <c r="M177" s="258" t="s">
        <v>265</v>
      </c>
      <c r="N177" s="258" t="s">
        <v>265</v>
      </c>
      <c r="O177" s="258" t="s">
        <v>267</v>
      </c>
      <c r="P177" s="258" t="s">
        <v>265</v>
      </c>
      <c r="Q177" s="258" t="s">
        <v>267</v>
      </c>
      <c r="R177" s="258" t="s">
        <v>267</v>
      </c>
      <c r="S177" s="258" t="s">
        <v>265</v>
      </c>
      <c r="T177" s="258" t="s">
        <v>267</v>
      </c>
      <c r="U177" s="258" t="s">
        <v>265</v>
      </c>
      <c r="V177" s="258" t="s">
        <v>265</v>
      </c>
      <c r="W177" s="258" t="s">
        <v>265</v>
      </c>
      <c r="X177" s="258" t="s">
        <v>265</v>
      </c>
      <c r="Y177" s="258" t="s">
        <v>265</v>
      </c>
      <c r="Z177" s="258" t="s">
        <v>267</v>
      </c>
      <c r="AA177" s="258" t="s">
        <v>265</v>
      </c>
      <c r="AB177" s="258" t="s">
        <v>265</v>
      </c>
      <c r="AC177" s="258" t="s">
        <v>267</v>
      </c>
      <c r="AD177" s="258" t="s">
        <v>265</v>
      </c>
      <c r="AE177" s="258" t="s">
        <v>265</v>
      </c>
      <c r="AF177" s="258" t="s">
        <v>265</v>
      </c>
      <c r="AG177" s="258" t="s">
        <v>265</v>
      </c>
      <c r="AH177" s="258" t="s">
        <v>265</v>
      </c>
      <c r="AI177" s="258" t="s">
        <v>265</v>
      </c>
      <c r="AJ177" s="258" t="s">
        <v>265</v>
      </c>
      <c r="AK177" s="258" t="s">
        <v>266</v>
      </c>
      <c r="AL177" s="258" t="s">
        <v>265</v>
      </c>
      <c r="AM177" s="258" t="s">
        <v>267</v>
      </c>
      <c r="AN177" s="258" t="s">
        <v>265</v>
      </c>
      <c r="AO177" s="258" t="s">
        <v>265</v>
      </c>
      <c r="AP177" s="258" t="s">
        <v>265</v>
      </c>
    </row>
    <row r="178" spans="1:42" x14ac:dyDescent="0.2">
      <c r="A178" s="258">
        <v>202164</v>
      </c>
      <c r="B178" s="258" t="str">
        <f>VLOOKUP(A178,'[2]اعلام كامل'!$A$2:$E$7000,5,0)</f>
        <v>س4</v>
      </c>
      <c r="C178" s="258" t="s">
        <v>267</v>
      </c>
      <c r="D178" s="258" t="s">
        <v>265</v>
      </c>
      <c r="E178" s="258" t="s">
        <v>267</v>
      </c>
      <c r="F178" s="258" t="s">
        <v>267</v>
      </c>
      <c r="G178" s="258" t="s">
        <v>265</v>
      </c>
      <c r="H178" s="258" t="s">
        <v>267</v>
      </c>
      <c r="I178" s="258" t="s">
        <v>267</v>
      </c>
      <c r="J178" s="258" t="s">
        <v>265</v>
      </c>
      <c r="K178" s="258" t="s">
        <v>267</v>
      </c>
      <c r="L178" s="258" t="s">
        <v>265</v>
      </c>
      <c r="M178" s="258" t="s">
        <v>265</v>
      </c>
      <c r="N178" s="258" t="s">
        <v>265</v>
      </c>
      <c r="O178" s="258" t="s">
        <v>265</v>
      </c>
      <c r="P178" s="258" t="s">
        <v>267</v>
      </c>
      <c r="Q178" s="258" t="s">
        <v>265</v>
      </c>
      <c r="R178" s="258" t="s">
        <v>265</v>
      </c>
      <c r="S178" s="258" t="s">
        <v>265</v>
      </c>
      <c r="T178" s="258" t="s">
        <v>265</v>
      </c>
      <c r="U178" s="258" t="s">
        <v>265</v>
      </c>
      <c r="V178" s="258" t="s">
        <v>265</v>
      </c>
      <c r="W178" s="258" t="s">
        <v>265</v>
      </c>
      <c r="X178" s="258" t="s">
        <v>265</v>
      </c>
      <c r="Y178" s="258" t="s">
        <v>265</v>
      </c>
      <c r="Z178" s="258" t="s">
        <v>267</v>
      </c>
      <c r="AA178" s="258" t="s">
        <v>265</v>
      </c>
      <c r="AB178" s="258" t="s">
        <v>265</v>
      </c>
      <c r="AC178" s="258" t="s">
        <v>265</v>
      </c>
      <c r="AD178" s="258" t="s">
        <v>267</v>
      </c>
      <c r="AE178" s="258" t="s">
        <v>265</v>
      </c>
      <c r="AF178" s="258" t="s">
        <v>267</v>
      </c>
      <c r="AG178" s="258" t="s">
        <v>265</v>
      </c>
      <c r="AH178" s="258" t="s">
        <v>265</v>
      </c>
      <c r="AI178" s="258" t="s">
        <v>265</v>
      </c>
      <c r="AJ178" s="258" t="s">
        <v>265</v>
      </c>
      <c r="AK178" s="258" t="s">
        <v>265</v>
      </c>
      <c r="AL178" s="258" t="s">
        <v>265</v>
      </c>
      <c r="AM178" s="258" t="s">
        <v>267</v>
      </c>
      <c r="AN178" s="258" t="s">
        <v>267</v>
      </c>
      <c r="AO178" s="258" t="s">
        <v>267</v>
      </c>
      <c r="AP178" s="258" t="s">
        <v>265</v>
      </c>
    </row>
    <row r="179" spans="1:42" x14ac:dyDescent="0.2">
      <c r="A179" s="258">
        <v>202711</v>
      </c>
      <c r="B179" s="258" t="str">
        <f>VLOOKUP(A179,'[2]اعلام كامل'!$A$2:$E$7000,5,0)</f>
        <v>س4</v>
      </c>
      <c r="C179" s="258" t="s">
        <v>265</v>
      </c>
      <c r="D179" s="258" t="s">
        <v>265</v>
      </c>
      <c r="E179" s="258" t="s">
        <v>265</v>
      </c>
      <c r="F179" s="258" t="s">
        <v>265</v>
      </c>
      <c r="G179" s="258" t="s">
        <v>267</v>
      </c>
      <c r="H179" s="258" t="s">
        <v>267</v>
      </c>
      <c r="I179" s="258" t="s">
        <v>267</v>
      </c>
      <c r="J179" s="258" t="s">
        <v>267</v>
      </c>
      <c r="K179" s="258" t="s">
        <v>267</v>
      </c>
      <c r="L179" s="258" t="s">
        <v>267</v>
      </c>
      <c r="M179" s="258" t="s">
        <v>265</v>
      </c>
      <c r="N179" s="258" t="s">
        <v>267</v>
      </c>
      <c r="O179" s="258" t="s">
        <v>267</v>
      </c>
      <c r="P179" s="258" t="s">
        <v>265</v>
      </c>
      <c r="Q179" s="258" t="s">
        <v>265</v>
      </c>
      <c r="R179" s="258" t="s">
        <v>266</v>
      </c>
      <c r="S179" s="258" t="s">
        <v>265</v>
      </c>
      <c r="T179" s="258" t="s">
        <v>267</v>
      </c>
      <c r="U179" s="258" t="s">
        <v>267</v>
      </c>
      <c r="V179" s="258" t="s">
        <v>267</v>
      </c>
      <c r="W179" s="258" t="s">
        <v>267</v>
      </c>
      <c r="X179" s="258" t="s">
        <v>265</v>
      </c>
      <c r="Y179" s="258" t="s">
        <v>267</v>
      </c>
      <c r="Z179" s="258" t="s">
        <v>267</v>
      </c>
      <c r="AA179" s="258" t="s">
        <v>267</v>
      </c>
      <c r="AB179" s="258" t="s">
        <v>267</v>
      </c>
      <c r="AC179" s="258" t="s">
        <v>265</v>
      </c>
      <c r="AD179" s="258" t="s">
        <v>267</v>
      </c>
      <c r="AE179" s="258" t="s">
        <v>267</v>
      </c>
      <c r="AF179" s="258" t="s">
        <v>265</v>
      </c>
      <c r="AG179" s="258" t="s">
        <v>265</v>
      </c>
      <c r="AH179" s="258" t="s">
        <v>265</v>
      </c>
      <c r="AI179" s="258" t="s">
        <v>265</v>
      </c>
      <c r="AJ179" s="258" t="s">
        <v>267</v>
      </c>
      <c r="AK179" s="258" t="s">
        <v>267</v>
      </c>
      <c r="AL179" s="258" t="s">
        <v>265</v>
      </c>
      <c r="AM179" s="258" t="s">
        <v>267</v>
      </c>
      <c r="AN179" s="258" t="s">
        <v>267</v>
      </c>
      <c r="AO179" s="258" t="s">
        <v>267</v>
      </c>
      <c r="AP179" s="258" t="s">
        <v>265</v>
      </c>
    </row>
    <row r="180" spans="1:42" x14ac:dyDescent="0.2">
      <c r="A180" s="258">
        <v>203459</v>
      </c>
      <c r="B180" s="258" t="str">
        <f>VLOOKUP(A180,'[2]اعلام كامل'!$A$2:$E$7000,5,0)</f>
        <v>س4</v>
      </c>
      <c r="C180" s="258" t="s">
        <v>265</v>
      </c>
      <c r="D180" s="258" t="s">
        <v>265</v>
      </c>
      <c r="E180" s="258" t="s">
        <v>265</v>
      </c>
      <c r="F180" s="258" t="s">
        <v>265</v>
      </c>
      <c r="G180" s="258" t="s">
        <v>265</v>
      </c>
      <c r="H180" s="258" t="s">
        <v>265</v>
      </c>
      <c r="I180" s="258" t="s">
        <v>265</v>
      </c>
      <c r="J180" s="258" t="s">
        <v>265</v>
      </c>
      <c r="K180" s="258" t="s">
        <v>265</v>
      </c>
      <c r="L180" s="258" t="s">
        <v>265</v>
      </c>
      <c r="M180" s="258" t="s">
        <v>267</v>
      </c>
      <c r="N180" s="258" t="s">
        <v>267</v>
      </c>
      <c r="O180" s="258" t="s">
        <v>265</v>
      </c>
      <c r="P180" s="258" t="s">
        <v>265</v>
      </c>
      <c r="Q180" s="258" t="s">
        <v>265</v>
      </c>
      <c r="R180" s="258" t="s">
        <v>265</v>
      </c>
      <c r="S180" s="258" t="s">
        <v>265</v>
      </c>
      <c r="T180" s="258" t="s">
        <v>267</v>
      </c>
      <c r="U180" s="258" t="s">
        <v>267</v>
      </c>
      <c r="V180" s="258" t="s">
        <v>267</v>
      </c>
      <c r="W180" s="258" t="s">
        <v>267</v>
      </c>
      <c r="X180" s="258" t="s">
        <v>265</v>
      </c>
      <c r="Y180" s="258" t="s">
        <v>265</v>
      </c>
      <c r="Z180" s="258" t="s">
        <v>267</v>
      </c>
      <c r="AA180" s="258" t="s">
        <v>267</v>
      </c>
      <c r="AB180" s="258" t="s">
        <v>265</v>
      </c>
      <c r="AC180" s="258" t="s">
        <v>267</v>
      </c>
      <c r="AD180" s="258" t="s">
        <v>267</v>
      </c>
      <c r="AE180" s="258" t="s">
        <v>267</v>
      </c>
      <c r="AF180" s="258" t="s">
        <v>265</v>
      </c>
      <c r="AG180" s="258" t="s">
        <v>265</v>
      </c>
      <c r="AH180" s="258" t="s">
        <v>265</v>
      </c>
      <c r="AI180" s="258" t="s">
        <v>265</v>
      </c>
      <c r="AJ180" s="258" t="s">
        <v>265</v>
      </c>
      <c r="AK180" s="258" t="s">
        <v>265</v>
      </c>
      <c r="AL180" s="258" t="s">
        <v>266</v>
      </c>
      <c r="AM180" s="258" t="s">
        <v>267</v>
      </c>
      <c r="AN180" s="258" t="s">
        <v>265</v>
      </c>
      <c r="AO180" s="258" t="s">
        <v>266</v>
      </c>
      <c r="AP180" s="258" t="s">
        <v>267</v>
      </c>
    </row>
    <row r="181" spans="1:42" x14ac:dyDescent="0.2">
      <c r="A181" s="258">
        <v>203902</v>
      </c>
      <c r="B181" s="258" t="str">
        <f>VLOOKUP(A181,'[2]اعلام كامل'!$A$2:$E$7000,5,0)</f>
        <v>س4</v>
      </c>
      <c r="C181" s="258" t="s">
        <v>265</v>
      </c>
      <c r="D181" s="258" t="s">
        <v>265</v>
      </c>
      <c r="E181" s="258" t="s">
        <v>265</v>
      </c>
      <c r="F181" s="258" t="s">
        <v>265</v>
      </c>
      <c r="G181" s="258" t="s">
        <v>265</v>
      </c>
      <c r="H181" s="258" t="s">
        <v>267</v>
      </c>
      <c r="I181" s="258" t="s">
        <v>265</v>
      </c>
      <c r="J181" s="258" t="s">
        <v>265</v>
      </c>
      <c r="K181" s="258" t="s">
        <v>265</v>
      </c>
      <c r="L181" s="258" t="s">
        <v>265</v>
      </c>
      <c r="M181" s="258" t="s">
        <v>265</v>
      </c>
      <c r="N181" s="258" t="s">
        <v>267</v>
      </c>
      <c r="O181" s="258" t="s">
        <v>267</v>
      </c>
      <c r="P181" s="258" t="s">
        <v>265</v>
      </c>
      <c r="Q181" s="258" t="s">
        <v>265</v>
      </c>
      <c r="R181" s="258" t="s">
        <v>265</v>
      </c>
      <c r="S181" s="258" t="s">
        <v>266</v>
      </c>
      <c r="T181" s="258" t="s">
        <v>265</v>
      </c>
      <c r="U181" s="258" t="s">
        <v>267</v>
      </c>
      <c r="V181" s="258" t="s">
        <v>267</v>
      </c>
      <c r="W181" s="258" t="s">
        <v>265</v>
      </c>
      <c r="X181" s="258" t="s">
        <v>265</v>
      </c>
      <c r="Y181" s="258" t="s">
        <v>267</v>
      </c>
      <c r="Z181" s="258" t="s">
        <v>265</v>
      </c>
      <c r="AA181" s="258" t="s">
        <v>267</v>
      </c>
      <c r="AB181" s="258" t="s">
        <v>267</v>
      </c>
      <c r="AC181" s="258" t="s">
        <v>267</v>
      </c>
      <c r="AD181" s="258" t="s">
        <v>265</v>
      </c>
      <c r="AE181" s="258" t="s">
        <v>265</v>
      </c>
      <c r="AF181" s="258" t="s">
        <v>267</v>
      </c>
      <c r="AG181" s="258" t="s">
        <v>267</v>
      </c>
      <c r="AH181" s="258" t="s">
        <v>265</v>
      </c>
      <c r="AI181" s="258" t="s">
        <v>265</v>
      </c>
      <c r="AJ181" s="258" t="s">
        <v>265</v>
      </c>
      <c r="AK181" s="258" t="s">
        <v>265</v>
      </c>
      <c r="AL181" s="258" t="s">
        <v>266</v>
      </c>
      <c r="AM181" s="258" t="s">
        <v>266</v>
      </c>
      <c r="AN181" s="258" t="s">
        <v>266</v>
      </c>
      <c r="AO181" s="258" t="s">
        <v>266</v>
      </c>
      <c r="AP181" s="258" t="s">
        <v>266</v>
      </c>
    </row>
    <row r="182" spans="1:42" x14ac:dyDescent="0.2">
      <c r="A182" s="258">
        <v>204111</v>
      </c>
      <c r="B182" s="258" t="str">
        <f>VLOOKUP(A182,'[2]اعلام كامل'!$A$2:$E$7000,5,0)</f>
        <v>س4</v>
      </c>
      <c r="C182" s="258" t="s">
        <v>265</v>
      </c>
      <c r="D182" s="258" t="s">
        <v>265</v>
      </c>
      <c r="E182" s="258" t="s">
        <v>265</v>
      </c>
      <c r="F182" s="258" t="s">
        <v>265</v>
      </c>
      <c r="G182" s="258" t="s">
        <v>267</v>
      </c>
      <c r="H182" s="258" t="s">
        <v>267</v>
      </c>
      <c r="I182" s="258" t="s">
        <v>265</v>
      </c>
      <c r="J182" s="258" t="s">
        <v>267</v>
      </c>
      <c r="K182" s="258" t="s">
        <v>265</v>
      </c>
      <c r="L182" s="258" t="s">
        <v>265</v>
      </c>
      <c r="M182" s="258" t="s">
        <v>265</v>
      </c>
      <c r="N182" s="258" t="s">
        <v>267</v>
      </c>
      <c r="O182" s="258" t="s">
        <v>267</v>
      </c>
      <c r="P182" s="258" t="s">
        <v>267</v>
      </c>
      <c r="Q182" s="258" t="s">
        <v>265</v>
      </c>
      <c r="R182" s="258" t="s">
        <v>267</v>
      </c>
      <c r="S182" s="258" t="s">
        <v>265</v>
      </c>
      <c r="T182" s="258" t="s">
        <v>267</v>
      </c>
      <c r="U182" s="258" t="s">
        <v>265</v>
      </c>
      <c r="V182" s="258" t="s">
        <v>265</v>
      </c>
      <c r="W182" s="258" t="s">
        <v>267</v>
      </c>
      <c r="X182" s="258" t="s">
        <v>265</v>
      </c>
      <c r="Y182" s="258" t="s">
        <v>267</v>
      </c>
      <c r="Z182" s="258" t="s">
        <v>267</v>
      </c>
      <c r="AA182" s="258" t="s">
        <v>267</v>
      </c>
      <c r="AB182" s="258" t="s">
        <v>267</v>
      </c>
      <c r="AC182" s="258" t="s">
        <v>267</v>
      </c>
      <c r="AD182" s="258" t="s">
        <v>265</v>
      </c>
      <c r="AE182" s="258" t="s">
        <v>265</v>
      </c>
      <c r="AF182" s="258" t="s">
        <v>266</v>
      </c>
      <c r="AG182" s="258" t="s">
        <v>267</v>
      </c>
      <c r="AH182" s="258" t="s">
        <v>267</v>
      </c>
      <c r="AI182" s="258" t="s">
        <v>265</v>
      </c>
      <c r="AJ182" s="258" t="s">
        <v>267</v>
      </c>
      <c r="AK182" s="258" t="s">
        <v>265</v>
      </c>
      <c r="AL182" s="258" t="s">
        <v>266</v>
      </c>
      <c r="AM182" s="258" t="s">
        <v>266</v>
      </c>
      <c r="AN182" s="258" t="s">
        <v>266</v>
      </c>
      <c r="AO182" s="258" t="s">
        <v>265</v>
      </c>
      <c r="AP182" s="258" t="s">
        <v>266</v>
      </c>
    </row>
    <row r="183" spans="1:42" x14ac:dyDescent="0.2">
      <c r="A183" s="258">
        <v>205587</v>
      </c>
      <c r="B183" s="258" t="str">
        <f>VLOOKUP(A183,'[2]اعلام كامل'!$A$2:$E$7000,5,0)</f>
        <v>س4</v>
      </c>
      <c r="C183" s="258" t="s">
        <v>265</v>
      </c>
      <c r="D183" s="258" t="s">
        <v>265</v>
      </c>
      <c r="E183" s="258" t="s">
        <v>265</v>
      </c>
      <c r="F183" s="258" t="s">
        <v>265</v>
      </c>
      <c r="G183" s="258" t="s">
        <v>265</v>
      </c>
      <c r="H183" s="258" t="s">
        <v>265</v>
      </c>
      <c r="I183" s="258" t="s">
        <v>267</v>
      </c>
      <c r="J183" s="258" t="s">
        <v>265</v>
      </c>
      <c r="K183" s="258" t="s">
        <v>267</v>
      </c>
      <c r="L183" s="258" t="s">
        <v>265</v>
      </c>
      <c r="M183" s="258" t="s">
        <v>265</v>
      </c>
      <c r="N183" s="258" t="s">
        <v>265</v>
      </c>
      <c r="O183" s="258" t="s">
        <v>267</v>
      </c>
      <c r="P183" s="258" t="s">
        <v>267</v>
      </c>
      <c r="Q183" s="258" t="s">
        <v>265</v>
      </c>
      <c r="R183" s="258" t="s">
        <v>265</v>
      </c>
      <c r="S183" s="258" t="s">
        <v>265</v>
      </c>
      <c r="T183" s="258" t="s">
        <v>267</v>
      </c>
      <c r="U183" s="258" t="s">
        <v>267</v>
      </c>
      <c r="V183" s="258" t="s">
        <v>265</v>
      </c>
      <c r="W183" s="258" t="s">
        <v>265</v>
      </c>
      <c r="X183" s="258" t="s">
        <v>265</v>
      </c>
      <c r="Y183" s="258" t="s">
        <v>265</v>
      </c>
      <c r="Z183" s="258" t="s">
        <v>267</v>
      </c>
      <c r="AA183" s="258" t="s">
        <v>265</v>
      </c>
      <c r="AB183" s="258" t="s">
        <v>267</v>
      </c>
      <c r="AC183" s="258" t="s">
        <v>265</v>
      </c>
      <c r="AD183" s="258" t="s">
        <v>265</v>
      </c>
      <c r="AE183" s="258" t="s">
        <v>265</v>
      </c>
      <c r="AF183" s="258" t="s">
        <v>266</v>
      </c>
      <c r="AG183" s="258" t="s">
        <v>266</v>
      </c>
      <c r="AH183" s="258" t="s">
        <v>265</v>
      </c>
      <c r="AI183" s="258" t="s">
        <v>265</v>
      </c>
      <c r="AJ183" s="258" t="s">
        <v>267</v>
      </c>
      <c r="AK183" s="258" t="s">
        <v>267</v>
      </c>
      <c r="AL183" s="258" t="s">
        <v>267</v>
      </c>
      <c r="AM183" s="258" t="s">
        <v>265</v>
      </c>
      <c r="AN183" s="258" t="s">
        <v>265</v>
      </c>
      <c r="AO183" s="258" t="s">
        <v>266</v>
      </c>
      <c r="AP183" s="258" t="s">
        <v>265</v>
      </c>
    </row>
    <row r="184" spans="1:42" x14ac:dyDescent="0.2">
      <c r="A184" s="258">
        <v>206233</v>
      </c>
      <c r="B184" s="258" t="str">
        <f>VLOOKUP(A184,'[2]اعلام كامل'!$A$2:$E$7000,5,0)</f>
        <v>س4</v>
      </c>
      <c r="C184" s="258" t="s">
        <v>265</v>
      </c>
      <c r="D184" s="258" t="s">
        <v>265</v>
      </c>
      <c r="E184" s="258" t="s">
        <v>265</v>
      </c>
      <c r="F184" s="258" t="s">
        <v>265</v>
      </c>
      <c r="G184" s="258" t="s">
        <v>265</v>
      </c>
      <c r="H184" s="258" t="s">
        <v>267</v>
      </c>
      <c r="I184" s="258" t="s">
        <v>265</v>
      </c>
      <c r="J184" s="258" t="s">
        <v>267</v>
      </c>
      <c r="K184" s="258" t="s">
        <v>267</v>
      </c>
      <c r="L184" s="258" t="s">
        <v>267</v>
      </c>
      <c r="M184" s="258" t="s">
        <v>267</v>
      </c>
      <c r="N184" s="258" t="s">
        <v>267</v>
      </c>
      <c r="O184" s="258" t="s">
        <v>267</v>
      </c>
      <c r="P184" s="258" t="s">
        <v>267</v>
      </c>
      <c r="Q184" s="258" t="s">
        <v>265</v>
      </c>
      <c r="R184" s="258" t="s">
        <v>265</v>
      </c>
      <c r="S184" s="258" t="s">
        <v>265</v>
      </c>
      <c r="T184" s="258" t="s">
        <v>267</v>
      </c>
      <c r="U184" s="258" t="s">
        <v>267</v>
      </c>
      <c r="V184" s="258" t="s">
        <v>267</v>
      </c>
      <c r="W184" s="258" t="s">
        <v>267</v>
      </c>
      <c r="X184" s="258" t="s">
        <v>265</v>
      </c>
      <c r="Y184" s="258" t="s">
        <v>267</v>
      </c>
      <c r="Z184" s="258" t="s">
        <v>265</v>
      </c>
      <c r="AA184" s="258" t="s">
        <v>267</v>
      </c>
      <c r="AB184" s="258" t="s">
        <v>267</v>
      </c>
      <c r="AC184" s="258" t="s">
        <v>267</v>
      </c>
      <c r="AD184" s="258" t="s">
        <v>267</v>
      </c>
      <c r="AE184" s="258" t="s">
        <v>265</v>
      </c>
      <c r="AF184" s="258" t="s">
        <v>265</v>
      </c>
      <c r="AG184" s="258" t="s">
        <v>265</v>
      </c>
      <c r="AH184" s="258" t="s">
        <v>265</v>
      </c>
      <c r="AI184" s="258" t="s">
        <v>265</v>
      </c>
      <c r="AJ184" s="258" t="s">
        <v>267</v>
      </c>
      <c r="AK184" s="258" t="s">
        <v>267</v>
      </c>
      <c r="AL184" s="258" t="s">
        <v>265</v>
      </c>
      <c r="AM184" s="258" t="s">
        <v>265</v>
      </c>
      <c r="AN184" s="258" t="s">
        <v>265</v>
      </c>
      <c r="AO184" s="258" t="s">
        <v>266</v>
      </c>
      <c r="AP184" s="258" t="s">
        <v>265</v>
      </c>
    </row>
    <row r="185" spans="1:42" x14ac:dyDescent="0.2">
      <c r="A185" s="258">
        <v>209148</v>
      </c>
      <c r="B185" s="258" t="str">
        <f>VLOOKUP(A185,'[2]اعلام كامل'!$A$2:$E$7000,5,0)</f>
        <v>س4</v>
      </c>
      <c r="C185" s="258" t="s">
        <v>265</v>
      </c>
      <c r="D185" s="258" t="s">
        <v>267</v>
      </c>
      <c r="E185" s="258" t="s">
        <v>267</v>
      </c>
      <c r="F185" s="258" t="s">
        <v>266</v>
      </c>
      <c r="G185" s="258" t="s">
        <v>265</v>
      </c>
      <c r="H185" s="258" t="s">
        <v>267</v>
      </c>
      <c r="I185" s="258" t="s">
        <v>265</v>
      </c>
      <c r="J185" s="258" t="s">
        <v>265</v>
      </c>
      <c r="K185" s="258" t="s">
        <v>265</v>
      </c>
      <c r="L185" s="258" t="s">
        <v>267</v>
      </c>
      <c r="M185" s="258" t="s">
        <v>267</v>
      </c>
      <c r="N185" s="258" t="s">
        <v>267</v>
      </c>
      <c r="O185" s="258" t="s">
        <v>267</v>
      </c>
      <c r="P185" s="258" t="s">
        <v>267</v>
      </c>
      <c r="Q185" s="258" t="s">
        <v>266</v>
      </c>
      <c r="R185" s="258" t="s">
        <v>267</v>
      </c>
      <c r="S185" s="258" t="s">
        <v>266</v>
      </c>
      <c r="T185" s="258" t="s">
        <v>267</v>
      </c>
      <c r="U185" s="258" t="s">
        <v>267</v>
      </c>
      <c r="V185" s="258" t="s">
        <v>267</v>
      </c>
      <c r="W185" s="258" t="s">
        <v>267</v>
      </c>
      <c r="X185" s="258" t="s">
        <v>265</v>
      </c>
      <c r="Y185" s="258" t="s">
        <v>265</v>
      </c>
      <c r="Z185" s="258" t="s">
        <v>267</v>
      </c>
      <c r="AA185" s="258" t="s">
        <v>267</v>
      </c>
      <c r="AB185" s="258" t="s">
        <v>267</v>
      </c>
      <c r="AC185" s="258" t="s">
        <v>267</v>
      </c>
      <c r="AD185" s="258" t="s">
        <v>267</v>
      </c>
      <c r="AE185" s="258" t="s">
        <v>267</v>
      </c>
      <c r="AF185" s="258" t="s">
        <v>267</v>
      </c>
      <c r="AG185" s="258" t="s">
        <v>266</v>
      </c>
      <c r="AH185" s="258" t="s">
        <v>267</v>
      </c>
      <c r="AI185" s="258" t="s">
        <v>266</v>
      </c>
      <c r="AJ185" s="258" t="s">
        <v>265</v>
      </c>
      <c r="AK185" s="258" t="s">
        <v>265</v>
      </c>
      <c r="AL185" s="258" t="s">
        <v>265</v>
      </c>
      <c r="AM185" s="258" t="s">
        <v>266</v>
      </c>
      <c r="AN185" s="258" t="s">
        <v>266</v>
      </c>
      <c r="AO185" s="258" t="s">
        <v>267</v>
      </c>
      <c r="AP185" s="258" t="s">
        <v>267</v>
      </c>
    </row>
    <row r="186" spans="1:42" x14ac:dyDescent="0.2">
      <c r="A186" s="258">
        <v>209191</v>
      </c>
      <c r="B186" s="258" t="str">
        <f>VLOOKUP(A186,'[2]اعلام كامل'!$A$2:$E$7000,5,0)</f>
        <v>س4</v>
      </c>
      <c r="C186" s="258" t="s">
        <v>265</v>
      </c>
      <c r="D186" s="258" t="s">
        <v>267</v>
      </c>
      <c r="E186" s="258" t="s">
        <v>267</v>
      </c>
      <c r="F186" s="258" t="s">
        <v>267</v>
      </c>
      <c r="G186" s="258" t="s">
        <v>267</v>
      </c>
      <c r="H186" s="258" t="s">
        <v>267</v>
      </c>
      <c r="I186" s="258" t="s">
        <v>267</v>
      </c>
      <c r="J186" s="258" t="s">
        <v>267</v>
      </c>
      <c r="K186" s="258" t="s">
        <v>267</v>
      </c>
      <c r="L186" s="258" t="s">
        <v>267</v>
      </c>
      <c r="M186" s="258" t="s">
        <v>267</v>
      </c>
      <c r="N186" s="258" t="s">
        <v>267</v>
      </c>
      <c r="O186" s="258" t="s">
        <v>267</v>
      </c>
      <c r="P186" s="258" t="s">
        <v>267</v>
      </c>
      <c r="Q186" s="258" t="s">
        <v>265</v>
      </c>
      <c r="R186" s="258" t="s">
        <v>267</v>
      </c>
      <c r="S186" s="258" t="s">
        <v>266</v>
      </c>
      <c r="T186" s="258" t="s">
        <v>267</v>
      </c>
      <c r="U186" s="258" t="s">
        <v>267</v>
      </c>
      <c r="V186" s="258" t="s">
        <v>265</v>
      </c>
      <c r="W186" s="258" t="s">
        <v>267</v>
      </c>
      <c r="X186" s="258" t="s">
        <v>267</v>
      </c>
      <c r="Y186" s="258" t="s">
        <v>267</v>
      </c>
      <c r="Z186" s="258" t="s">
        <v>267</v>
      </c>
      <c r="AA186" s="258" t="s">
        <v>267</v>
      </c>
      <c r="AB186" s="258" t="s">
        <v>267</v>
      </c>
      <c r="AC186" s="258" t="s">
        <v>267</v>
      </c>
      <c r="AD186" s="258" t="s">
        <v>267</v>
      </c>
      <c r="AE186" s="258" t="s">
        <v>267</v>
      </c>
      <c r="AF186" s="258" t="s">
        <v>267</v>
      </c>
      <c r="AG186" s="258" t="s">
        <v>267</v>
      </c>
      <c r="AH186" s="258" t="s">
        <v>267</v>
      </c>
      <c r="AI186" s="258" t="s">
        <v>265</v>
      </c>
      <c r="AJ186" s="258" t="s">
        <v>267</v>
      </c>
      <c r="AK186" s="258" t="s">
        <v>265</v>
      </c>
      <c r="AL186" s="258" t="s">
        <v>267</v>
      </c>
      <c r="AM186" s="258" t="s">
        <v>267</v>
      </c>
      <c r="AN186" s="258" t="s">
        <v>266</v>
      </c>
      <c r="AO186" s="258" t="s">
        <v>267</v>
      </c>
      <c r="AP186" s="258" t="s">
        <v>265</v>
      </c>
    </row>
    <row r="187" spans="1:42" x14ac:dyDescent="0.2">
      <c r="A187" s="258">
        <v>209394</v>
      </c>
      <c r="B187" s="258" t="str">
        <f>VLOOKUP(A187,'[2]اعلام كامل'!$A$2:$E$7000,5,0)</f>
        <v>س4</v>
      </c>
      <c r="C187" s="258" t="s">
        <v>267</v>
      </c>
      <c r="D187" s="258" t="s">
        <v>267</v>
      </c>
      <c r="E187" s="258" t="s">
        <v>267</v>
      </c>
      <c r="F187" s="258" t="s">
        <v>267</v>
      </c>
      <c r="G187" s="258" t="s">
        <v>267</v>
      </c>
      <c r="H187" s="258" t="s">
        <v>267</v>
      </c>
      <c r="I187" s="258" t="s">
        <v>267</v>
      </c>
      <c r="J187" s="258" t="s">
        <v>267</v>
      </c>
      <c r="K187" s="258" t="s">
        <v>267</v>
      </c>
      <c r="L187" s="258" t="s">
        <v>267</v>
      </c>
      <c r="M187" s="258" t="s">
        <v>265</v>
      </c>
      <c r="N187" s="258" t="s">
        <v>267</v>
      </c>
      <c r="O187" s="258" t="s">
        <v>267</v>
      </c>
      <c r="P187" s="258" t="s">
        <v>267</v>
      </c>
      <c r="Q187" s="258" t="s">
        <v>265</v>
      </c>
      <c r="R187" s="258" t="s">
        <v>267</v>
      </c>
      <c r="S187" s="258" t="s">
        <v>267</v>
      </c>
      <c r="T187" s="258" t="s">
        <v>267</v>
      </c>
      <c r="U187" s="258" t="s">
        <v>267</v>
      </c>
      <c r="V187" s="258" t="s">
        <v>267</v>
      </c>
      <c r="W187" s="258" t="s">
        <v>267</v>
      </c>
      <c r="X187" s="258" t="s">
        <v>267</v>
      </c>
      <c r="Y187" s="258" t="s">
        <v>267</v>
      </c>
      <c r="Z187" s="258" t="s">
        <v>265</v>
      </c>
      <c r="AA187" s="258" t="s">
        <v>267</v>
      </c>
      <c r="AB187" s="258" t="s">
        <v>267</v>
      </c>
      <c r="AC187" s="258" t="s">
        <v>267</v>
      </c>
      <c r="AD187" s="258" t="s">
        <v>265</v>
      </c>
      <c r="AE187" s="258" t="s">
        <v>265</v>
      </c>
      <c r="AF187" s="258" t="s">
        <v>267</v>
      </c>
      <c r="AG187" s="258" t="s">
        <v>267</v>
      </c>
      <c r="AH187" s="258" t="s">
        <v>267</v>
      </c>
      <c r="AI187" s="258" t="s">
        <v>267</v>
      </c>
      <c r="AJ187" s="258" t="s">
        <v>266</v>
      </c>
      <c r="AK187" s="258" t="s">
        <v>267</v>
      </c>
      <c r="AL187" s="258" t="s">
        <v>267</v>
      </c>
      <c r="AM187" s="258" t="s">
        <v>266</v>
      </c>
      <c r="AN187" s="258" t="s">
        <v>267</v>
      </c>
      <c r="AO187" s="258" t="s">
        <v>266</v>
      </c>
      <c r="AP187" s="258" t="s">
        <v>266</v>
      </c>
    </row>
    <row r="188" spans="1:42" x14ac:dyDescent="0.2">
      <c r="A188" s="258">
        <v>209418</v>
      </c>
      <c r="B188" s="258" t="str">
        <f>VLOOKUP(A188,'[2]اعلام كامل'!$A$2:$E$7000,5,0)</f>
        <v>س4</v>
      </c>
      <c r="C188" s="258" t="s">
        <v>267</v>
      </c>
      <c r="D188" s="258" t="s">
        <v>267</v>
      </c>
      <c r="E188" s="258" t="s">
        <v>265</v>
      </c>
      <c r="F188" s="258" t="s">
        <v>266</v>
      </c>
      <c r="G188" s="258" t="s">
        <v>265</v>
      </c>
      <c r="H188" s="258" t="s">
        <v>267</v>
      </c>
      <c r="I188" s="258" t="s">
        <v>265</v>
      </c>
      <c r="J188" s="258" t="s">
        <v>267</v>
      </c>
      <c r="K188" s="258" t="s">
        <v>267</v>
      </c>
      <c r="L188" s="258" t="s">
        <v>267</v>
      </c>
      <c r="M188" s="258" t="s">
        <v>265</v>
      </c>
      <c r="N188" s="258" t="s">
        <v>267</v>
      </c>
      <c r="O188" s="258" t="s">
        <v>267</v>
      </c>
      <c r="P188" s="258" t="s">
        <v>265</v>
      </c>
      <c r="Q188" s="258" t="s">
        <v>265</v>
      </c>
      <c r="R188" s="258" t="s">
        <v>265</v>
      </c>
      <c r="S188" s="258" t="s">
        <v>265</v>
      </c>
      <c r="T188" s="258" t="s">
        <v>265</v>
      </c>
      <c r="U188" s="258" t="s">
        <v>265</v>
      </c>
      <c r="V188" s="258" t="s">
        <v>267</v>
      </c>
      <c r="W188" s="258" t="s">
        <v>265</v>
      </c>
      <c r="X188" s="258" t="s">
        <v>267</v>
      </c>
      <c r="Y188" s="258" t="s">
        <v>267</v>
      </c>
      <c r="Z188" s="258" t="s">
        <v>265</v>
      </c>
      <c r="AA188" s="258" t="s">
        <v>265</v>
      </c>
      <c r="AB188" s="258" t="s">
        <v>267</v>
      </c>
      <c r="AC188" s="258" t="s">
        <v>267</v>
      </c>
      <c r="AD188" s="258" t="s">
        <v>267</v>
      </c>
      <c r="AE188" s="258" t="s">
        <v>267</v>
      </c>
      <c r="AF188" s="258" t="s">
        <v>267</v>
      </c>
      <c r="AG188" s="258" t="s">
        <v>265</v>
      </c>
      <c r="AH188" s="258" t="s">
        <v>267</v>
      </c>
      <c r="AI188" s="258" t="s">
        <v>265</v>
      </c>
      <c r="AJ188" s="258" t="s">
        <v>267</v>
      </c>
      <c r="AK188" s="258" t="s">
        <v>267</v>
      </c>
      <c r="AL188" s="258" t="s">
        <v>265</v>
      </c>
      <c r="AM188" s="258" t="s">
        <v>267</v>
      </c>
      <c r="AN188" s="258" t="s">
        <v>265</v>
      </c>
      <c r="AO188" s="258" t="s">
        <v>265</v>
      </c>
      <c r="AP188" s="258" t="s">
        <v>265</v>
      </c>
    </row>
    <row r="189" spans="1:42" x14ac:dyDescent="0.2">
      <c r="A189" s="258">
        <v>209536</v>
      </c>
      <c r="B189" s="258" t="str">
        <f>VLOOKUP(A189,'[2]اعلام كامل'!$A$2:$E$7000,5,0)</f>
        <v>س4</v>
      </c>
      <c r="C189" s="258" t="s">
        <v>265</v>
      </c>
      <c r="D189" s="258" t="s">
        <v>267</v>
      </c>
      <c r="E189" s="258" t="s">
        <v>265</v>
      </c>
      <c r="F189" s="258" t="s">
        <v>265</v>
      </c>
      <c r="G189" s="258" t="s">
        <v>265</v>
      </c>
      <c r="H189" s="258" t="s">
        <v>267</v>
      </c>
      <c r="I189" s="258" t="s">
        <v>265</v>
      </c>
      <c r="J189" s="258" t="s">
        <v>265</v>
      </c>
      <c r="K189" s="258" t="s">
        <v>267</v>
      </c>
      <c r="L189" s="258" t="s">
        <v>266</v>
      </c>
      <c r="M189" s="258" t="s">
        <v>265</v>
      </c>
      <c r="N189" s="258" t="s">
        <v>265</v>
      </c>
      <c r="O189" s="258" t="s">
        <v>265</v>
      </c>
      <c r="P189" s="258" t="s">
        <v>267</v>
      </c>
      <c r="Q189" s="258" t="s">
        <v>265</v>
      </c>
      <c r="R189" s="258" t="s">
        <v>267</v>
      </c>
      <c r="S189" s="258" t="s">
        <v>266</v>
      </c>
      <c r="T189" s="258" t="s">
        <v>265</v>
      </c>
      <c r="U189" s="258" t="s">
        <v>267</v>
      </c>
      <c r="V189" s="258" t="s">
        <v>265</v>
      </c>
      <c r="W189" s="258" t="s">
        <v>265</v>
      </c>
      <c r="X189" s="258" t="s">
        <v>267</v>
      </c>
      <c r="Y189" s="258" t="s">
        <v>265</v>
      </c>
      <c r="Z189" s="258" t="s">
        <v>267</v>
      </c>
      <c r="AA189" s="258" t="s">
        <v>267</v>
      </c>
      <c r="AB189" s="258" t="s">
        <v>267</v>
      </c>
      <c r="AC189" s="258" t="s">
        <v>265</v>
      </c>
      <c r="AD189" s="258" t="s">
        <v>265</v>
      </c>
      <c r="AE189" s="258" t="s">
        <v>267</v>
      </c>
      <c r="AF189" s="258" t="s">
        <v>265</v>
      </c>
      <c r="AG189" s="258" t="s">
        <v>267</v>
      </c>
      <c r="AH189" s="258" t="s">
        <v>267</v>
      </c>
      <c r="AI189" s="258" t="s">
        <v>267</v>
      </c>
      <c r="AJ189" s="258" t="s">
        <v>267</v>
      </c>
      <c r="AK189" s="258" t="s">
        <v>267</v>
      </c>
      <c r="AL189" s="258" t="s">
        <v>267</v>
      </c>
      <c r="AM189" s="258" t="s">
        <v>267</v>
      </c>
      <c r="AN189" s="258" t="s">
        <v>266</v>
      </c>
      <c r="AO189" s="258" t="s">
        <v>267</v>
      </c>
      <c r="AP189" s="258" t="s">
        <v>267</v>
      </c>
    </row>
    <row r="190" spans="1:42" x14ac:dyDescent="0.2">
      <c r="A190" s="258">
        <v>210017</v>
      </c>
      <c r="B190" s="258" t="str">
        <f>VLOOKUP(A190,'[2]اعلام كامل'!$A$2:$E$7000,5,0)</f>
        <v>س4</v>
      </c>
      <c r="C190" s="258" t="s">
        <v>265</v>
      </c>
      <c r="D190" s="258" t="s">
        <v>267</v>
      </c>
      <c r="E190" s="258" t="s">
        <v>267</v>
      </c>
      <c r="F190" s="258" t="s">
        <v>267</v>
      </c>
      <c r="G190" s="258" t="s">
        <v>265</v>
      </c>
      <c r="H190" s="258" t="s">
        <v>267</v>
      </c>
      <c r="I190" s="258" t="s">
        <v>267</v>
      </c>
      <c r="J190" s="258" t="s">
        <v>265</v>
      </c>
      <c r="K190" s="258" t="s">
        <v>267</v>
      </c>
      <c r="L190" s="258" t="s">
        <v>265</v>
      </c>
      <c r="M190" s="258" t="s">
        <v>265</v>
      </c>
      <c r="N190" s="258" t="s">
        <v>265</v>
      </c>
      <c r="O190" s="258" t="s">
        <v>267</v>
      </c>
      <c r="P190" s="258" t="s">
        <v>265</v>
      </c>
      <c r="Q190" s="258" t="s">
        <v>267</v>
      </c>
      <c r="R190" s="258" t="s">
        <v>265</v>
      </c>
      <c r="S190" s="258" t="s">
        <v>265</v>
      </c>
      <c r="T190" s="258" t="s">
        <v>265</v>
      </c>
      <c r="U190" s="258" t="s">
        <v>267</v>
      </c>
      <c r="V190" s="258" t="s">
        <v>267</v>
      </c>
      <c r="W190" s="258" t="s">
        <v>267</v>
      </c>
      <c r="X190" s="258" t="s">
        <v>265</v>
      </c>
      <c r="Y190" s="258" t="s">
        <v>265</v>
      </c>
      <c r="Z190" s="258" t="s">
        <v>265</v>
      </c>
      <c r="AA190" s="258" t="s">
        <v>265</v>
      </c>
      <c r="AB190" s="258" t="s">
        <v>267</v>
      </c>
      <c r="AC190" s="258" t="s">
        <v>265</v>
      </c>
      <c r="AD190" s="258" t="s">
        <v>267</v>
      </c>
      <c r="AE190" s="258" t="s">
        <v>265</v>
      </c>
      <c r="AF190" s="258" t="s">
        <v>267</v>
      </c>
      <c r="AG190" s="258" t="s">
        <v>265</v>
      </c>
      <c r="AH190" s="258" t="s">
        <v>265</v>
      </c>
      <c r="AI190" s="258" t="s">
        <v>266</v>
      </c>
      <c r="AJ190" s="258" t="s">
        <v>265</v>
      </c>
      <c r="AK190" s="258" t="s">
        <v>265</v>
      </c>
      <c r="AL190" s="258" t="s">
        <v>266</v>
      </c>
      <c r="AM190" s="258" t="s">
        <v>267</v>
      </c>
      <c r="AN190" s="258" t="s">
        <v>266</v>
      </c>
      <c r="AO190" s="258" t="s">
        <v>267</v>
      </c>
      <c r="AP190" s="258" t="s">
        <v>267</v>
      </c>
    </row>
    <row r="191" spans="1:42" x14ac:dyDescent="0.2">
      <c r="A191" s="258">
        <v>210218</v>
      </c>
      <c r="B191" s="258" t="str">
        <f>VLOOKUP(A191,'[2]اعلام كامل'!$A$2:$E$7000,5,0)</f>
        <v>س4</v>
      </c>
      <c r="C191" s="258" t="s">
        <v>265</v>
      </c>
      <c r="D191" s="258" t="s">
        <v>265</v>
      </c>
      <c r="E191" s="258" t="s">
        <v>267</v>
      </c>
      <c r="F191" s="258" t="s">
        <v>265</v>
      </c>
      <c r="G191" s="258" t="s">
        <v>267</v>
      </c>
      <c r="H191" s="258" t="s">
        <v>267</v>
      </c>
      <c r="I191" s="258" t="s">
        <v>267</v>
      </c>
      <c r="J191" s="258" t="s">
        <v>265</v>
      </c>
      <c r="K191" s="258" t="s">
        <v>267</v>
      </c>
      <c r="L191" s="258" t="s">
        <v>267</v>
      </c>
      <c r="M191" s="258" t="s">
        <v>267</v>
      </c>
      <c r="N191" s="258" t="s">
        <v>265</v>
      </c>
      <c r="O191" s="258" t="s">
        <v>267</v>
      </c>
      <c r="P191" s="258" t="s">
        <v>267</v>
      </c>
      <c r="Q191" s="258" t="s">
        <v>267</v>
      </c>
      <c r="R191" s="258" t="s">
        <v>265</v>
      </c>
      <c r="S191" s="258" t="s">
        <v>265</v>
      </c>
      <c r="T191" s="258" t="s">
        <v>265</v>
      </c>
      <c r="U191" s="258" t="s">
        <v>265</v>
      </c>
      <c r="V191" s="258" t="s">
        <v>267</v>
      </c>
      <c r="W191" s="258" t="s">
        <v>265</v>
      </c>
      <c r="X191" s="258" t="s">
        <v>267</v>
      </c>
      <c r="Y191" s="258" t="s">
        <v>267</v>
      </c>
      <c r="Z191" s="258" t="s">
        <v>267</v>
      </c>
      <c r="AA191" s="258" t="s">
        <v>267</v>
      </c>
      <c r="AB191" s="258" t="s">
        <v>267</v>
      </c>
      <c r="AC191" s="258" t="s">
        <v>267</v>
      </c>
      <c r="AD191" s="258" t="s">
        <v>267</v>
      </c>
      <c r="AE191" s="258" t="s">
        <v>265</v>
      </c>
      <c r="AF191" s="258" t="s">
        <v>267</v>
      </c>
      <c r="AG191" s="258" t="s">
        <v>267</v>
      </c>
      <c r="AH191" s="258" t="s">
        <v>265</v>
      </c>
      <c r="AI191" s="258" t="s">
        <v>265</v>
      </c>
      <c r="AJ191" s="258" t="s">
        <v>267</v>
      </c>
      <c r="AK191" s="258" t="s">
        <v>265</v>
      </c>
      <c r="AL191" s="258" t="s">
        <v>267</v>
      </c>
      <c r="AM191" s="258" t="s">
        <v>265</v>
      </c>
      <c r="AN191" s="258" t="s">
        <v>267</v>
      </c>
      <c r="AO191" s="258" t="s">
        <v>267</v>
      </c>
      <c r="AP191" s="258" t="s">
        <v>265</v>
      </c>
    </row>
    <row r="192" spans="1:42" x14ac:dyDescent="0.2">
      <c r="A192" s="258">
        <v>210644</v>
      </c>
      <c r="B192" s="258" t="str">
        <f>VLOOKUP(A192,'[2]اعلام كامل'!$A$2:$E$7000,5,0)</f>
        <v>س4</v>
      </c>
      <c r="C192" s="258" t="s">
        <v>265</v>
      </c>
      <c r="D192" s="258" t="s">
        <v>265</v>
      </c>
      <c r="E192" s="258" t="s">
        <v>267</v>
      </c>
      <c r="F192" s="258" t="s">
        <v>265</v>
      </c>
      <c r="G192" s="258" t="s">
        <v>265</v>
      </c>
      <c r="H192" s="258" t="s">
        <v>265</v>
      </c>
      <c r="I192" s="258" t="s">
        <v>267</v>
      </c>
      <c r="J192" s="258" t="s">
        <v>265</v>
      </c>
      <c r="K192" s="258" t="s">
        <v>267</v>
      </c>
      <c r="L192" s="258" t="s">
        <v>265</v>
      </c>
      <c r="M192" s="258" t="s">
        <v>267</v>
      </c>
      <c r="N192" s="258" t="s">
        <v>267</v>
      </c>
      <c r="O192" s="258" t="s">
        <v>265</v>
      </c>
      <c r="P192" s="258" t="s">
        <v>265</v>
      </c>
      <c r="Q192" s="258" t="s">
        <v>267</v>
      </c>
      <c r="R192" s="258" t="s">
        <v>265</v>
      </c>
      <c r="S192" s="258" t="s">
        <v>265</v>
      </c>
      <c r="T192" s="258" t="s">
        <v>267</v>
      </c>
      <c r="U192" s="258" t="s">
        <v>267</v>
      </c>
      <c r="V192" s="258" t="s">
        <v>265</v>
      </c>
      <c r="W192" s="258" t="s">
        <v>265</v>
      </c>
      <c r="X192" s="258" t="s">
        <v>265</v>
      </c>
      <c r="Y192" s="258" t="s">
        <v>267</v>
      </c>
      <c r="Z192" s="258" t="s">
        <v>267</v>
      </c>
      <c r="AA192" s="258" t="s">
        <v>265</v>
      </c>
      <c r="AB192" s="258" t="s">
        <v>265</v>
      </c>
      <c r="AC192" s="258" t="s">
        <v>267</v>
      </c>
      <c r="AD192" s="258" t="s">
        <v>265</v>
      </c>
      <c r="AE192" s="258" t="s">
        <v>267</v>
      </c>
      <c r="AF192" s="258" t="s">
        <v>267</v>
      </c>
      <c r="AG192" s="258" t="s">
        <v>266</v>
      </c>
      <c r="AH192" s="258" t="s">
        <v>265</v>
      </c>
      <c r="AI192" s="258" t="s">
        <v>266</v>
      </c>
      <c r="AJ192" s="258" t="s">
        <v>266</v>
      </c>
      <c r="AK192" s="258" t="s">
        <v>265</v>
      </c>
      <c r="AL192" s="258" t="s">
        <v>266</v>
      </c>
      <c r="AM192" s="258" t="s">
        <v>266</v>
      </c>
      <c r="AN192" s="258" t="s">
        <v>266</v>
      </c>
      <c r="AO192" s="258" t="s">
        <v>265</v>
      </c>
      <c r="AP192" s="258" t="s">
        <v>265</v>
      </c>
    </row>
    <row r="193" spans="1:42" x14ac:dyDescent="0.2">
      <c r="A193" s="258">
        <v>210941</v>
      </c>
      <c r="B193" s="258" t="str">
        <f>VLOOKUP(A193,'[2]اعلام كامل'!$A$2:$E$7000,5,0)</f>
        <v>س4</v>
      </c>
      <c r="C193" s="258" t="s">
        <v>267</v>
      </c>
      <c r="D193" s="258" t="s">
        <v>267</v>
      </c>
      <c r="E193" s="258" t="s">
        <v>267</v>
      </c>
      <c r="F193" s="258" t="s">
        <v>267</v>
      </c>
      <c r="G193" s="258" t="s">
        <v>265</v>
      </c>
      <c r="H193" s="258" t="s">
        <v>265</v>
      </c>
      <c r="I193" s="258" t="s">
        <v>267</v>
      </c>
      <c r="J193" s="258" t="s">
        <v>267</v>
      </c>
      <c r="K193" s="258" t="s">
        <v>267</v>
      </c>
      <c r="L193" s="258" t="s">
        <v>267</v>
      </c>
      <c r="M193" s="258" t="s">
        <v>267</v>
      </c>
      <c r="N193" s="258" t="s">
        <v>267</v>
      </c>
      <c r="O193" s="258" t="s">
        <v>267</v>
      </c>
      <c r="P193" s="258" t="s">
        <v>267</v>
      </c>
      <c r="Q193" s="258" t="s">
        <v>267</v>
      </c>
      <c r="R193" s="258" t="s">
        <v>267</v>
      </c>
      <c r="S193" s="258" t="s">
        <v>267</v>
      </c>
      <c r="T193" s="258" t="s">
        <v>267</v>
      </c>
      <c r="U193" s="258" t="s">
        <v>267</v>
      </c>
      <c r="V193" s="258" t="s">
        <v>267</v>
      </c>
      <c r="W193" s="258" t="s">
        <v>267</v>
      </c>
      <c r="X193" s="258" t="s">
        <v>267</v>
      </c>
      <c r="Y193" s="258" t="s">
        <v>265</v>
      </c>
      <c r="Z193" s="258" t="s">
        <v>267</v>
      </c>
      <c r="AA193" s="258" t="s">
        <v>267</v>
      </c>
      <c r="AB193" s="258" t="s">
        <v>265</v>
      </c>
      <c r="AC193" s="258" t="s">
        <v>267</v>
      </c>
      <c r="AD193" s="258" t="s">
        <v>267</v>
      </c>
      <c r="AE193" s="258" t="s">
        <v>265</v>
      </c>
      <c r="AF193" s="258" t="s">
        <v>267</v>
      </c>
      <c r="AG193" s="258" t="s">
        <v>267</v>
      </c>
      <c r="AH193" s="258" t="s">
        <v>265</v>
      </c>
      <c r="AI193" s="258" t="s">
        <v>265</v>
      </c>
      <c r="AJ193" s="258" t="s">
        <v>267</v>
      </c>
      <c r="AK193" s="258" t="s">
        <v>267</v>
      </c>
      <c r="AL193" s="258" t="s">
        <v>265</v>
      </c>
      <c r="AM193" s="258" t="s">
        <v>267</v>
      </c>
      <c r="AN193" s="258" t="s">
        <v>267</v>
      </c>
      <c r="AO193" s="258" t="s">
        <v>267</v>
      </c>
      <c r="AP193" s="258" t="s">
        <v>267</v>
      </c>
    </row>
    <row r="194" spans="1:42" x14ac:dyDescent="0.2">
      <c r="A194" s="258">
        <v>211124</v>
      </c>
      <c r="B194" s="258" t="str">
        <f>VLOOKUP(A194,'[2]اعلام كامل'!$A$2:$E$7000,5,0)</f>
        <v>س4</v>
      </c>
      <c r="C194" s="258" t="s">
        <v>265</v>
      </c>
      <c r="D194" s="258" t="s">
        <v>267</v>
      </c>
      <c r="E194" s="258" t="s">
        <v>267</v>
      </c>
      <c r="F194" s="258" t="s">
        <v>267</v>
      </c>
      <c r="G194" s="258" t="s">
        <v>265</v>
      </c>
      <c r="H194" s="258" t="s">
        <v>266</v>
      </c>
      <c r="I194" s="258" t="s">
        <v>267</v>
      </c>
      <c r="J194" s="258" t="s">
        <v>265</v>
      </c>
      <c r="K194" s="258" t="s">
        <v>267</v>
      </c>
      <c r="L194" s="258" t="s">
        <v>267</v>
      </c>
      <c r="M194" s="258" t="s">
        <v>267</v>
      </c>
      <c r="N194" s="258" t="s">
        <v>265</v>
      </c>
      <c r="O194" s="258" t="s">
        <v>267</v>
      </c>
      <c r="P194" s="258" t="s">
        <v>267</v>
      </c>
      <c r="Q194" s="258" t="s">
        <v>267</v>
      </c>
      <c r="R194" s="258" t="s">
        <v>267</v>
      </c>
      <c r="S194" s="258" t="s">
        <v>267</v>
      </c>
      <c r="T194" s="258" t="s">
        <v>265</v>
      </c>
      <c r="U194" s="258" t="s">
        <v>267</v>
      </c>
      <c r="V194" s="258" t="s">
        <v>267</v>
      </c>
      <c r="W194" s="258" t="s">
        <v>267</v>
      </c>
      <c r="X194" s="258" t="s">
        <v>267</v>
      </c>
      <c r="Y194" s="258" t="s">
        <v>265</v>
      </c>
      <c r="Z194" s="258" t="s">
        <v>267</v>
      </c>
      <c r="AA194" s="258" t="s">
        <v>265</v>
      </c>
      <c r="AB194" s="258" t="s">
        <v>267</v>
      </c>
      <c r="AC194" s="258" t="s">
        <v>267</v>
      </c>
      <c r="AD194" s="258" t="s">
        <v>267</v>
      </c>
      <c r="AE194" s="258" t="s">
        <v>267</v>
      </c>
      <c r="AF194" s="258" t="s">
        <v>265</v>
      </c>
      <c r="AG194" s="258" t="s">
        <v>267</v>
      </c>
      <c r="AH194" s="258" t="s">
        <v>266</v>
      </c>
      <c r="AI194" s="258" t="s">
        <v>266</v>
      </c>
      <c r="AJ194" s="258" t="s">
        <v>267</v>
      </c>
      <c r="AK194" s="258" t="s">
        <v>267</v>
      </c>
      <c r="AL194" s="258" t="s">
        <v>266</v>
      </c>
      <c r="AM194" s="258" t="s">
        <v>266</v>
      </c>
      <c r="AN194" s="258" t="s">
        <v>266</v>
      </c>
      <c r="AO194" s="258" t="s">
        <v>266</v>
      </c>
      <c r="AP194" s="258" t="s">
        <v>266</v>
      </c>
    </row>
    <row r="195" spans="1:42" x14ac:dyDescent="0.2">
      <c r="A195" s="258">
        <v>211483</v>
      </c>
      <c r="B195" s="258" t="str">
        <f>VLOOKUP(A195,'[2]اعلام كامل'!$A$2:$E$7000,5,0)</f>
        <v>س4</v>
      </c>
      <c r="C195" s="258" t="s">
        <v>267</v>
      </c>
      <c r="D195" s="258" t="s">
        <v>267</v>
      </c>
      <c r="E195" s="258" t="s">
        <v>267</v>
      </c>
      <c r="F195" s="258" t="s">
        <v>267</v>
      </c>
      <c r="G195" s="258" t="s">
        <v>265</v>
      </c>
      <c r="H195" s="258" t="s">
        <v>265</v>
      </c>
      <c r="I195" s="258" t="s">
        <v>267</v>
      </c>
      <c r="J195" s="258" t="s">
        <v>267</v>
      </c>
      <c r="K195" s="258" t="s">
        <v>267</v>
      </c>
      <c r="L195" s="258" t="s">
        <v>267</v>
      </c>
      <c r="M195" s="258" t="s">
        <v>267</v>
      </c>
      <c r="N195" s="258" t="s">
        <v>267</v>
      </c>
      <c r="O195" s="258" t="s">
        <v>267</v>
      </c>
      <c r="P195" s="258" t="s">
        <v>267</v>
      </c>
      <c r="Q195" s="258" t="s">
        <v>267</v>
      </c>
      <c r="R195" s="258" t="s">
        <v>267</v>
      </c>
      <c r="S195" s="258" t="s">
        <v>267</v>
      </c>
      <c r="T195" s="258" t="s">
        <v>267</v>
      </c>
      <c r="U195" s="258" t="s">
        <v>267</v>
      </c>
      <c r="V195" s="258" t="s">
        <v>267</v>
      </c>
      <c r="W195" s="258" t="s">
        <v>265</v>
      </c>
      <c r="X195" s="258" t="s">
        <v>267</v>
      </c>
      <c r="Y195" s="258" t="s">
        <v>267</v>
      </c>
      <c r="Z195" s="258" t="s">
        <v>267</v>
      </c>
      <c r="AA195" s="258" t="s">
        <v>265</v>
      </c>
      <c r="AB195" s="258" t="s">
        <v>267</v>
      </c>
      <c r="AC195" s="258" t="s">
        <v>267</v>
      </c>
      <c r="AD195" s="258" t="s">
        <v>267</v>
      </c>
      <c r="AE195" s="258" t="s">
        <v>267</v>
      </c>
      <c r="AF195" s="258" t="s">
        <v>265</v>
      </c>
      <c r="AG195" s="258" t="s">
        <v>267</v>
      </c>
      <c r="AH195" s="258" t="s">
        <v>267</v>
      </c>
      <c r="AI195" s="258" t="s">
        <v>265</v>
      </c>
      <c r="AJ195" s="258" t="s">
        <v>265</v>
      </c>
      <c r="AK195" s="258" t="s">
        <v>265</v>
      </c>
      <c r="AL195" s="258" t="s">
        <v>267</v>
      </c>
      <c r="AM195" s="258" t="s">
        <v>267</v>
      </c>
      <c r="AN195" s="258" t="s">
        <v>267</v>
      </c>
      <c r="AO195" s="258" t="s">
        <v>267</v>
      </c>
      <c r="AP195" s="258" t="s">
        <v>267</v>
      </c>
    </row>
    <row r="196" spans="1:42" x14ac:dyDescent="0.2">
      <c r="A196" s="258">
        <v>212000</v>
      </c>
      <c r="B196" s="258" t="str">
        <f>VLOOKUP(A196,'[2]اعلام كامل'!$A$2:$E$7000,5,0)</f>
        <v>س4</v>
      </c>
      <c r="C196" s="258" t="s">
        <v>265</v>
      </c>
      <c r="D196" s="258" t="s">
        <v>267</v>
      </c>
      <c r="E196" s="258" t="s">
        <v>267</v>
      </c>
      <c r="F196" s="258" t="s">
        <v>267</v>
      </c>
      <c r="G196" s="258" t="s">
        <v>265</v>
      </c>
      <c r="H196" s="258" t="s">
        <v>267</v>
      </c>
      <c r="I196" s="258" t="s">
        <v>267</v>
      </c>
      <c r="J196" s="258" t="s">
        <v>265</v>
      </c>
      <c r="K196" s="258" t="s">
        <v>267</v>
      </c>
      <c r="L196" s="258" t="s">
        <v>267</v>
      </c>
      <c r="M196" s="258" t="s">
        <v>265</v>
      </c>
      <c r="N196" s="258" t="s">
        <v>267</v>
      </c>
      <c r="O196" s="258" t="s">
        <v>267</v>
      </c>
      <c r="P196" s="258" t="s">
        <v>265</v>
      </c>
      <c r="Q196" s="258" t="s">
        <v>267</v>
      </c>
      <c r="R196" s="258" t="s">
        <v>267</v>
      </c>
      <c r="S196" s="258" t="s">
        <v>267</v>
      </c>
      <c r="T196" s="258" t="s">
        <v>267</v>
      </c>
      <c r="U196" s="258" t="s">
        <v>267</v>
      </c>
      <c r="V196" s="258" t="s">
        <v>267</v>
      </c>
      <c r="W196" s="258" t="s">
        <v>267</v>
      </c>
      <c r="X196" s="258" t="s">
        <v>267</v>
      </c>
      <c r="Y196" s="258" t="s">
        <v>267</v>
      </c>
      <c r="Z196" s="258" t="s">
        <v>265</v>
      </c>
      <c r="AA196" s="258" t="s">
        <v>265</v>
      </c>
      <c r="AB196" s="258" t="s">
        <v>265</v>
      </c>
      <c r="AC196" s="258" t="s">
        <v>267</v>
      </c>
      <c r="AD196" s="258" t="s">
        <v>265</v>
      </c>
      <c r="AE196" s="258" t="s">
        <v>265</v>
      </c>
      <c r="AF196" s="258" t="s">
        <v>265</v>
      </c>
      <c r="AG196" s="258" t="s">
        <v>265</v>
      </c>
      <c r="AH196" s="258" t="s">
        <v>266</v>
      </c>
      <c r="AI196" s="258" t="s">
        <v>267</v>
      </c>
      <c r="AJ196" s="258" t="s">
        <v>267</v>
      </c>
      <c r="AK196" s="258" t="s">
        <v>267</v>
      </c>
      <c r="AL196" s="258" t="s">
        <v>267</v>
      </c>
      <c r="AM196" s="258" t="s">
        <v>266</v>
      </c>
      <c r="AN196" s="258" t="s">
        <v>266</v>
      </c>
      <c r="AO196" s="258" t="s">
        <v>266</v>
      </c>
      <c r="AP196" s="258" t="s">
        <v>266</v>
      </c>
    </row>
    <row r="197" spans="1:42" x14ac:dyDescent="0.2">
      <c r="A197" s="258">
        <v>212715</v>
      </c>
      <c r="B197" s="258" t="str">
        <f>VLOOKUP(A197,'[2]اعلام كامل'!$A$2:$E$7000,5,0)</f>
        <v>س4</v>
      </c>
      <c r="C197" s="258" t="s">
        <v>267</v>
      </c>
      <c r="D197" s="258" t="s">
        <v>267</v>
      </c>
      <c r="E197" s="258" t="s">
        <v>265</v>
      </c>
      <c r="F197" s="258" t="s">
        <v>265</v>
      </c>
      <c r="G197" s="258" t="s">
        <v>265</v>
      </c>
      <c r="H197" s="258" t="s">
        <v>267</v>
      </c>
      <c r="I197" s="258" t="s">
        <v>265</v>
      </c>
      <c r="J197" s="258" t="s">
        <v>265</v>
      </c>
      <c r="K197" s="258" t="s">
        <v>267</v>
      </c>
      <c r="L197" s="258" t="s">
        <v>267</v>
      </c>
      <c r="M197" s="258" t="s">
        <v>265</v>
      </c>
      <c r="N197" s="258" t="s">
        <v>267</v>
      </c>
      <c r="O197" s="258" t="s">
        <v>267</v>
      </c>
      <c r="P197" s="258" t="s">
        <v>267</v>
      </c>
      <c r="Q197" s="258" t="s">
        <v>267</v>
      </c>
      <c r="R197" s="258" t="s">
        <v>265</v>
      </c>
      <c r="S197" s="258" t="s">
        <v>267</v>
      </c>
      <c r="T197" s="258" t="s">
        <v>267</v>
      </c>
      <c r="U197" s="258" t="s">
        <v>267</v>
      </c>
      <c r="V197" s="258" t="s">
        <v>267</v>
      </c>
      <c r="W197" s="258" t="s">
        <v>267</v>
      </c>
      <c r="X197" s="258" t="s">
        <v>265</v>
      </c>
      <c r="Y197" s="258" t="s">
        <v>265</v>
      </c>
      <c r="Z197" s="258" t="s">
        <v>267</v>
      </c>
      <c r="AA197" s="258" t="s">
        <v>265</v>
      </c>
      <c r="AB197" s="258" t="s">
        <v>267</v>
      </c>
      <c r="AC197" s="258" t="s">
        <v>267</v>
      </c>
      <c r="AD197" s="258" t="s">
        <v>267</v>
      </c>
      <c r="AE197" s="258" t="s">
        <v>267</v>
      </c>
      <c r="AF197" s="258" t="s">
        <v>267</v>
      </c>
      <c r="AG197" s="258" t="s">
        <v>267</v>
      </c>
      <c r="AH197" s="258" t="s">
        <v>265</v>
      </c>
      <c r="AI197" s="258" t="s">
        <v>267</v>
      </c>
      <c r="AJ197" s="258" t="s">
        <v>267</v>
      </c>
      <c r="AK197" s="258" t="s">
        <v>267</v>
      </c>
      <c r="AL197" s="258" t="s">
        <v>267</v>
      </c>
      <c r="AM197" s="258" t="s">
        <v>267</v>
      </c>
      <c r="AN197" s="258" t="s">
        <v>267</v>
      </c>
      <c r="AO197" s="258" t="s">
        <v>267</v>
      </c>
      <c r="AP197" s="258" t="s">
        <v>267</v>
      </c>
    </row>
    <row r="198" spans="1:42" x14ac:dyDescent="0.2">
      <c r="A198" s="258">
        <v>210203</v>
      </c>
      <c r="B198" s="258" t="str">
        <f>VLOOKUP(A198,'[2]اعلام كامل'!$A$2:$E$7000,5,0)</f>
        <v>س4</v>
      </c>
      <c r="C198" s="258" t="s">
        <v>265</v>
      </c>
      <c r="D198" s="258" t="s">
        <v>265</v>
      </c>
      <c r="E198" s="258" t="s">
        <v>267</v>
      </c>
      <c r="F198" s="258" t="s">
        <v>265</v>
      </c>
      <c r="G198" s="258" t="s">
        <v>267</v>
      </c>
      <c r="H198" s="258" t="s">
        <v>265</v>
      </c>
      <c r="I198" s="258" t="s">
        <v>265</v>
      </c>
      <c r="J198" s="258" t="s">
        <v>265</v>
      </c>
      <c r="K198" s="258" t="s">
        <v>265</v>
      </c>
      <c r="L198" s="258" t="s">
        <v>267</v>
      </c>
      <c r="M198" s="258" t="s">
        <v>265</v>
      </c>
      <c r="N198" s="258" t="s">
        <v>265</v>
      </c>
      <c r="O198" s="258" t="s">
        <v>265</v>
      </c>
      <c r="P198" s="258" t="s">
        <v>267</v>
      </c>
      <c r="Q198" s="258" t="s">
        <v>265</v>
      </c>
      <c r="R198" s="258" t="s">
        <v>267</v>
      </c>
      <c r="S198" s="258" t="s">
        <v>265</v>
      </c>
      <c r="T198" s="258" t="s">
        <v>267</v>
      </c>
      <c r="U198" s="258" t="s">
        <v>267</v>
      </c>
      <c r="V198" s="258" t="s">
        <v>265</v>
      </c>
      <c r="W198" s="258" t="s">
        <v>265</v>
      </c>
      <c r="X198" s="258" t="s">
        <v>265</v>
      </c>
      <c r="Y198" s="258" t="s">
        <v>267</v>
      </c>
      <c r="Z198" s="258" t="s">
        <v>267</v>
      </c>
      <c r="AA198" s="258" t="s">
        <v>265</v>
      </c>
      <c r="AB198" s="258" t="s">
        <v>265</v>
      </c>
      <c r="AC198" s="258" t="s">
        <v>267</v>
      </c>
      <c r="AD198" s="258" t="s">
        <v>267</v>
      </c>
      <c r="AE198" s="258" t="s">
        <v>265</v>
      </c>
      <c r="AF198" s="258" t="s">
        <v>267</v>
      </c>
      <c r="AG198" s="258" t="s">
        <v>266</v>
      </c>
      <c r="AH198" s="258" t="s">
        <v>266</v>
      </c>
      <c r="AI198" s="258" t="s">
        <v>267</v>
      </c>
      <c r="AJ198" s="258" t="s">
        <v>266</v>
      </c>
      <c r="AK198" s="258" t="s">
        <v>267</v>
      </c>
      <c r="AL198" s="258" t="s">
        <v>266</v>
      </c>
      <c r="AM198" s="258" t="s">
        <v>266</v>
      </c>
      <c r="AN198" s="258" t="s">
        <v>266</v>
      </c>
      <c r="AO198" s="258" t="s">
        <v>266</v>
      </c>
      <c r="AP198" s="258" t="s">
        <v>266</v>
      </c>
    </row>
    <row r="199" spans="1:42" x14ac:dyDescent="0.2">
      <c r="A199" s="258">
        <v>212160</v>
      </c>
      <c r="B199" s="258" t="str">
        <f>VLOOKUP(A199,'[2]اعلام كامل'!$A$2:$E$7000,5,0)</f>
        <v>س4</v>
      </c>
      <c r="C199" s="258" t="s">
        <v>267</v>
      </c>
      <c r="D199" s="258" t="s">
        <v>267</v>
      </c>
      <c r="E199" s="258" t="s">
        <v>267</v>
      </c>
      <c r="F199" s="258" t="s">
        <v>265</v>
      </c>
      <c r="G199" s="258" t="s">
        <v>265</v>
      </c>
      <c r="H199" s="258" t="s">
        <v>265</v>
      </c>
      <c r="I199" s="258" t="s">
        <v>267</v>
      </c>
      <c r="J199" s="258" t="s">
        <v>267</v>
      </c>
      <c r="K199" s="258" t="s">
        <v>267</v>
      </c>
      <c r="L199" s="258" t="s">
        <v>265</v>
      </c>
      <c r="M199" s="258" t="s">
        <v>267</v>
      </c>
      <c r="N199" s="258" t="s">
        <v>267</v>
      </c>
      <c r="O199" s="258" t="s">
        <v>267</v>
      </c>
      <c r="P199" s="258" t="s">
        <v>265</v>
      </c>
      <c r="Q199" s="258" t="s">
        <v>267</v>
      </c>
      <c r="R199" s="258" t="s">
        <v>267</v>
      </c>
      <c r="S199" s="258" t="s">
        <v>267</v>
      </c>
      <c r="T199" s="258" t="s">
        <v>267</v>
      </c>
      <c r="U199" s="258" t="s">
        <v>267</v>
      </c>
      <c r="V199" s="258" t="s">
        <v>265</v>
      </c>
      <c r="W199" s="258" t="s">
        <v>267</v>
      </c>
      <c r="X199" s="258" t="s">
        <v>267</v>
      </c>
      <c r="Y199" s="258" t="s">
        <v>265</v>
      </c>
      <c r="Z199" s="258" t="s">
        <v>265</v>
      </c>
      <c r="AA199" s="258" t="s">
        <v>265</v>
      </c>
      <c r="AB199" s="258" t="s">
        <v>267</v>
      </c>
      <c r="AC199" s="258" t="s">
        <v>267</v>
      </c>
      <c r="AD199" s="258" t="s">
        <v>267</v>
      </c>
      <c r="AE199" s="258" t="s">
        <v>267</v>
      </c>
      <c r="AF199" s="258" t="s">
        <v>267</v>
      </c>
      <c r="AG199" s="258" t="s">
        <v>267</v>
      </c>
      <c r="AH199" s="258" t="s">
        <v>267</v>
      </c>
      <c r="AI199" s="258" t="s">
        <v>267</v>
      </c>
      <c r="AJ199" s="258" t="s">
        <v>267</v>
      </c>
      <c r="AK199" s="258" t="s">
        <v>267</v>
      </c>
      <c r="AL199" s="258" t="s">
        <v>266</v>
      </c>
      <c r="AM199" s="258" t="s">
        <v>266</v>
      </c>
      <c r="AN199" s="258" t="s">
        <v>266</v>
      </c>
      <c r="AO199" s="258" t="s">
        <v>266</v>
      </c>
      <c r="AP199" s="258" t="s">
        <v>266</v>
      </c>
    </row>
    <row r="200" spans="1:42" x14ac:dyDescent="0.2">
      <c r="A200" s="258">
        <v>208322</v>
      </c>
      <c r="B200" s="258" t="str">
        <f>VLOOKUP(A200,'[2]اعلام كامل'!$A$2:$E$7000,5,0)</f>
        <v>س4</v>
      </c>
      <c r="C200" s="258" t="s">
        <v>265</v>
      </c>
      <c r="D200" s="258" t="s">
        <v>265</v>
      </c>
      <c r="E200" s="258" t="s">
        <v>265</v>
      </c>
      <c r="F200" s="258" t="s">
        <v>265</v>
      </c>
      <c r="G200" s="258" t="s">
        <v>265</v>
      </c>
      <c r="H200" s="258" t="s">
        <v>267</v>
      </c>
      <c r="I200" s="258" t="s">
        <v>265</v>
      </c>
      <c r="J200" s="258" t="s">
        <v>267</v>
      </c>
      <c r="K200" s="258" t="s">
        <v>265</v>
      </c>
      <c r="L200" s="258" t="s">
        <v>265</v>
      </c>
      <c r="M200" s="258" t="s">
        <v>265</v>
      </c>
      <c r="N200" s="258" t="s">
        <v>267</v>
      </c>
      <c r="O200" s="258" t="s">
        <v>267</v>
      </c>
      <c r="P200" s="258" t="s">
        <v>267</v>
      </c>
      <c r="Q200" s="258" t="s">
        <v>265</v>
      </c>
      <c r="R200" s="258" t="s">
        <v>267</v>
      </c>
      <c r="S200" s="258" t="s">
        <v>265</v>
      </c>
      <c r="T200" s="258" t="s">
        <v>267</v>
      </c>
      <c r="U200" s="258" t="s">
        <v>267</v>
      </c>
      <c r="V200" s="258" t="s">
        <v>267</v>
      </c>
      <c r="W200" s="258" t="s">
        <v>267</v>
      </c>
      <c r="X200" s="258" t="s">
        <v>267</v>
      </c>
      <c r="Y200" s="258" t="s">
        <v>265</v>
      </c>
      <c r="Z200" s="258" t="s">
        <v>267</v>
      </c>
      <c r="AA200" s="258" t="s">
        <v>267</v>
      </c>
      <c r="AB200" s="258" t="s">
        <v>267</v>
      </c>
      <c r="AC200" s="258" t="s">
        <v>265</v>
      </c>
      <c r="AD200" s="258" t="s">
        <v>267</v>
      </c>
      <c r="AE200" s="258" t="s">
        <v>265</v>
      </c>
      <c r="AF200" s="258" t="s">
        <v>265</v>
      </c>
      <c r="AG200" s="258" t="s">
        <v>266</v>
      </c>
      <c r="AH200" s="258" t="s">
        <v>266</v>
      </c>
      <c r="AI200" s="258" t="s">
        <v>265</v>
      </c>
      <c r="AJ200" s="258" t="s">
        <v>266</v>
      </c>
      <c r="AK200" s="258" t="s">
        <v>265</v>
      </c>
      <c r="AL200" s="258" t="s">
        <v>266</v>
      </c>
      <c r="AM200" s="258" t="s">
        <v>266</v>
      </c>
      <c r="AN200" s="258" t="s">
        <v>266</v>
      </c>
      <c r="AO200" s="258" t="s">
        <v>266</v>
      </c>
      <c r="AP200" s="258" t="s">
        <v>266</v>
      </c>
    </row>
    <row r="201" spans="1:42" x14ac:dyDescent="0.2">
      <c r="A201" s="258">
        <v>208806</v>
      </c>
      <c r="B201" s="258" t="str">
        <f>VLOOKUP(A201,'[2]اعلام كامل'!$A$2:$E$7000,5,0)</f>
        <v>س4</v>
      </c>
      <c r="C201" s="258" t="s">
        <v>265</v>
      </c>
      <c r="D201" s="258" t="s">
        <v>265</v>
      </c>
      <c r="E201" s="258" t="s">
        <v>265</v>
      </c>
      <c r="F201" s="258" t="s">
        <v>265</v>
      </c>
      <c r="G201" s="258" t="s">
        <v>265</v>
      </c>
      <c r="H201" s="258" t="s">
        <v>265</v>
      </c>
      <c r="I201" s="258" t="s">
        <v>265</v>
      </c>
      <c r="J201" s="258" t="s">
        <v>265</v>
      </c>
      <c r="K201" s="258" t="s">
        <v>265</v>
      </c>
      <c r="L201" s="258" t="s">
        <v>265</v>
      </c>
      <c r="M201" s="258" t="s">
        <v>265</v>
      </c>
      <c r="N201" s="258" t="s">
        <v>267</v>
      </c>
      <c r="O201" s="258" t="s">
        <v>267</v>
      </c>
      <c r="P201" s="258" t="s">
        <v>265</v>
      </c>
      <c r="Q201" s="258" t="s">
        <v>265</v>
      </c>
      <c r="R201" s="258" t="s">
        <v>267</v>
      </c>
      <c r="S201" s="258" t="s">
        <v>265</v>
      </c>
      <c r="T201" s="258" t="s">
        <v>267</v>
      </c>
      <c r="U201" s="258" t="s">
        <v>267</v>
      </c>
      <c r="V201" s="258" t="s">
        <v>267</v>
      </c>
      <c r="W201" s="258" t="s">
        <v>267</v>
      </c>
      <c r="X201" s="258" t="s">
        <v>265</v>
      </c>
      <c r="Y201" s="258" t="s">
        <v>265</v>
      </c>
      <c r="Z201" s="258" t="s">
        <v>267</v>
      </c>
      <c r="AA201" s="258" t="s">
        <v>267</v>
      </c>
      <c r="AB201" s="258" t="s">
        <v>267</v>
      </c>
      <c r="AC201" s="258" t="s">
        <v>265</v>
      </c>
      <c r="AD201" s="258" t="s">
        <v>265</v>
      </c>
      <c r="AE201" s="258" t="s">
        <v>265</v>
      </c>
      <c r="AF201" s="258" t="s">
        <v>267</v>
      </c>
      <c r="AG201" s="258" t="s">
        <v>265</v>
      </c>
      <c r="AH201" s="258" t="s">
        <v>265</v>
      </c>
      <c r="AI201" s="258" t="s">
        <v>267</v>
      </c>
      <c r="AJ201" s="258" t="s">
        <v>265</v>
      </c>
      <c r="AK201" s="258" t="s">
        <v>265</v>
      </c>
      <c r="AL201" s="258" t="s">
        <v>265</v>
      </c>
      <c r="AM201" s="258" t="s">
        <v>265</v>
      </c>
      <c r="AN201" s="258" t="s">
        <v>265</v>
      </c>
      <c r="AO201" s="258" t="s">
        <v>265</v>
      </c>
      <c r="AP201" s="258" t="s">
        <v>265</v>
      </c>
    </row>
    <row r="202" spans="1:42" x14ac:dyDescent="0.2">
      <c r="A202" s="258">
        <v>202303</v>
      </c>
      <c r="B202" s="258" t="str">
        <f>VLOOKUP(A202,'[2]اعلام كامل'!$A$2:$E$7000,5,0)</f>
        <v>س4</v>
      </c>
      <c r="C202" s="258" t="s">
        <v>265</v>
      </c>
      <c r="D202" s="258" t="s">
        <v>266</v>
      </c>
      <c r="E202" s="258" t="s">
        <v>266</v>
      </c>
      <c r="F202" s="258" t="s">
        <v>266</v>
      </c>
      <c r="G202" s="258" t="s">
        <v>266</v>
      </c>
      <c r="H202" s="258" t="s">
        <v>266</v>
      </c>
      <c r="I202" s="258" t="s">
        <v>266</v>
      </c>
      <c r="J202" s="258" t="s">
        <v>266</v>
      </c>
      <c r="K202" s="258" t="s">
        <v>266</v>
      </c>
      <c r="L202" s="258" t="s">
        <v>266</v>
      </c>
      <c r="M202" s="258" t="s">
        <v>266</v>
      </c>
      <c r="N202" s="258" t="s">
        <v>266</v>
      </c>
      <c r="O202" s="258" t="s">
        <v>266</v>
      </c>
      <c r="P202" s="258" t="s">
        <v>267</v>
      </c>
      <c r="Q202" s="258" t="s">
        <v>265</v>
      </c>
      <c r="R202" s="258" t="s">
        <v>265</v>
      </c>
      <c r="S202" s="258" t="s">
        <v>265</v>
      </c>
      <c r="T202" s="258" t="s">
        <v>265</v>
      </c>
      <c r="U202" s="258" t="s">
        <v>267</v>
      </c>
      <c r="V202" s="258" t="s">
        <v>267</v>
      </c>
      <c r="W202" s="258" t="s">
        <v>265</v>
      </c>
      <c r="X202" s="258" t="s">
        <v>267</v>
      </c>
      <c r="Y202" s="258" t="s">
        <v>265</v>
      </c>
      <c r="Z202" s="258" t="s">
        <v>267</v>
      </c>
      <c r="AA202" s="258" t="s">
        <v>265</v>
      </c>
      <c r="AB202" s="258" t="s">
        <v>267</v>
      </c>
      <c r="AC202" s="258" t="s">
        <v>267</v>
      </c>
      <c r="AD202" s="258" t="s">
        <v>267</v>
      </c>
      <c r="AE202" s="258" t="s">
        <v>265</v>
      </c>
      <c r="AF202" s="258" t="s">
        <v>265</v>
      </c>
      <c r="AG202" s="258" t="s">
        <v>267</v>
      </c>
      <c r="AH202" s="258" t="s">
        <v>265</v>
      </c>
      <c r="AI202" s="258" t="s">
        <v>265</v>
      </c>
      <c r="AJ202" s="258" t="s">
        <v>267</v>
      </c>
      <c r="AK202" s="258" t="s">
        <v>265</v>
      </c>
      <c r="AL202" s="258" t="s">
        <v>265</v>
      </c>
      <c r="AM202" s="258" t="s">
        <v>265</v>
      </c>
      <c r="AN202" s="258" t="s">
        <v>265</v>
      </c>
      <c r="AO202" s="258" t="s">
        <v>265</v>
      </c>
      <c r="AP202" s="258" t="s">
        <v>265</v>
      </c>
    </row>
    <row r="203" spans="1:42" x14ac:dyDescent="0.2">
      <c r="A203" s="258">
        <v>205140</v>
      </c>
      <c r="B203" s="258" t="str">
        <f>VLOOKUP(A203,'[2]اعلام كامل'!$A$2:$E$7000,5,0)</f>
        <v>س4</v>
      </c>
      <c r="C203" s="258" t="s">
        <v>265</v>
      </c>
      <c r="D203" s="258" t="s">
        <v>265</v>
      </c>
      <c r="E203" s="258" t="s">
        <v>267</v>
      </c>
      <c r="F203" s="258" t="s">
        <v>267</v>
      </c>
      <c r="G203" s="258" t="s">
        <v>265</v>
      </c>
      <c r="H203" s="258" t="s">
        <v>265</v>
      </c>
      <c r="I203" s="258" t="s">
        <v>265</v>
      </c>
      <c r="J203" s="258" t="s">
        <v>265</v>
      </c>
      <c r="K203" s="258" t="s">
        <v>265</v>
      </c>
      <c r="L203" s="258" t="s">
        <v>265</v>
      </c>
      <c r="M203" s="258" t="s">
        <v>265</v>
      </c>
      <c r="N203" s="258" t="s">
        <v>267</v>
      </c>
      <c r="O203" s="258" t="s">
        <v>267</v>
      </c>
      <c r="P203" s="258" t="s">
        <v>267</v>
      </c>
      <c r="Q203" s="258" t="s">
        <v>265</v>
      </c>
      <c r="R203" s="258" t="s">
        <v>266</v>
      </c>
      <c r="S203" s="258" t="s">
        <v>265</v>
      </c>
      <c r="T203" s="258" t="s">
        <v>265</v>
      </c>
      <c r="U203" s="258" t="s">
        <v>267</v>
      </c>
      <c r="V203" s="258" t="s">
        <v>267</v>
      </c>
      <c r="W203" s="258" t="s">
        <v>266</v>
      </c>
      <c r="X203" s="258" t="s">
        <v>267</v>
      </c>
      <c r="Y203" s="258" t="s">
        <v>266</v>
      </c>
      <c r="Z203" s="258" t="s">
        <v>265</v>
      </c>
      <c r="AA203" s="258" t="s">
        <v>267</v>
      </c>
      <c r="AB203" s="258" t="s">
        <v>267</v>
      </c>
      <c r="AC203" s="258" t="s">
        <v>267</v>
      </c>
      <c r="AD203" s="258" t="s">
        <v>267</v>
      </c>
      <c r="AE203" s="258" t="s">
        <v>265</v>
      </c>
      <c r="AF203" s="258" t="s">
        <v>267</v>
      </c>
      <c r="AG203" s="258" t="s">
        <v>265</v>
      </c>
      <c r="AH203" s="258" t="s">
        <v>265</v>
      </c>
      <c r="AI203" s="258" t="s">
        <v>265</v>
      </c>
      <c r="AJ203" s="258" t="s">
        <v>267</v>
      </c>
      <c r="AK203" s="258" t="s">
        <v>267</v>
      </c>
      <c r="AL203" s="258" t="s">
        <v>265</v>
      </c>
      <c r="AM203" s="258" t="s">
        <v>265</v>
      </c>
      <c r="AN203" s="258" t="s">
        <v>267</v>
      </c>
      <c r="AO203" s="258" t="s">
        <v>265</v>
      </c>
      <c r="AP203" s="258" t="s">
        <v>267</v>
      </c>
    </row>
    <row r="204" spans="1:42" x14ac:dyDescent="0.2">
      <c r="A204" s="258">
        <v>210518</v>
      </c>
      <c r="B204" s="258" t="str">
        <f>VLOOKUP(A204,'[2]اعلام كامل'!$A$2:$E$7000,5,0)</f>
        <v>س4</v>
      </c>
      <c r="C204" s="258" t="s">
        <v>265</v>
      </c>
      <c r="D204" s="258" t="s">
        <v>267</v>
      </c>
      <c r="E204" s="258" t="s">
        <v>267</v>
      </c>
      <c r="F204" s="258" t="s">
        <v>267</v>
      </c>
      <c r="G204" s="258" t="s">
        <v>267</v>
      </c>
      <c r="H204" s="258" t="s">
        <v>267</v>
      </c>
      <c r="I204" s="258" t="s">
        <v>267</v>
      </c>
      <c r="J204" s="258" t="s">
        <v>265</v>
      </c>
      <c r="K204" s="258" t="s">
        <v>267</v>
      </c>
      <c r="L204" s="258" t="s">
        <v>267</v>
      </c>
      <c r="M204" s="258" t="s">
        <v>265</v>
      </c>
      <c r="N204" s="258" t="s">
        <v>267</v>
      </c>
      <c r="O204" s="258" t="s">
        <v>265</v>
      </c>
      <c r="P204" s="258" t="s">
        <v>265</v>
      </c>
      <c r="Q204" s="258" t="s">
        <v>265</v>
      </c>
      <c r="R204" s="258" t="s">
        <v>267</v>
      </c>
      <c r="S204" s="258" t="s">
        <v>267</v>
      </c>
      <c r="T204" s="258" t="s">
        <v>267</v>
      </c>
      <c r="U204" s="258" t="s">
        <v>265</v>
      </c>
      <c r="V204" s="258" t="s">
        <v>265</v>
      </c>
      <c r="W204" s="258" t="s">
        <v>267</v>
      </c>
      <c r="X204" s="258" t="s">
        <v>265</v>
      </c>
      <c r="Y204" s="258" t="s">
        <v>265</v>
      </c>
      <c r="Z204" s="258" t="s">
        <v>265</v>
      </c>
      <c r="AA204" s="258" t="s">
        <v>265</v>
      </c>
      <c r="AB204" s="258" t="s">
        <v>267</v>
      </c>
      <c r="AC204" s="258" t="s">
        <v>265</v>
      </c>
      <c r="AD204" s="258" t="s">
        <v>267</v>
      </c>
      <c r="AE204" s="258" t="s">
        <v>265</v>
      </c>
      <c r="AF204" s="258" t="s">
        <v>265</v>
      </c>
      <c r="AG204" s="258" t="s">
        <v>267</v>
      </c>
      <c r="AH204" s="258" t="s">
        <v>267</v>
      </c>
      <c r="AI204" s="258" t="s">
        <v>265</v>
      </c>
      <c r="AJ204" s="258" t="s">
        <v>267</v>
      </c>
      <c r="AK204" s="258" t="s">
        <v>267</v>
      </c>
      <c r="AL204" s="258" t="s">
        <v>266</v>
      </c>
      <c r="AM204" s="258" t="s">
        <v>266</v>
      </c>
      <c r="AN204" s="258" t="s">
        <v>266</v>
      </c>
      <c r="AO204" s="258" t="s">
        <v>266</v>
      </c>
      <c r="AP204" s="258" t="s">
        <v>266</v>
      </c>
    </row>
    <row r="205" spans="1:42" x14ac:dyDescent="0.2">
      <c r="A205" s="258">
        <v>211121</v>
      </c>
      <c r="B205" s="258" t="str">
        <f>VLOOKUP(A205,'[2]اعلام كامل'!$A$2:$E$7000,5,0)</f>
        <v>س4</v>
      </c>
      <c r="C205" s="258" t="s">
        <v>267</v>
      </c>
      <c r="D205" s="258" t="s">
        <v>267</v>
      </c>
      <c r="E205" s="258" t="s">
        <v>267</v>
      </c>
      <c r="F205" s="258" t="s">
        <v>265</v>
      </c>
      <c r="G205" s="258" t="s">
        <v>267</v>
      </c>
      <c r="H205" s="258" t="s">
        <v>267</v>
      </c>
      <c r="I205" s="258" t="s">
        <v>267</v>
      </c>
      <c r="J205" s="258" t="s">
        <v>265</v>
      </c>
      <c r="K205" s="258" t="s">
        <v>267</v>
      </c>
      <c r="L205" s="258" t="s">
        <v>267</v>
      </c>
      <c r="M205" s="258" t="s">
        <v>267</v>
      </c>
      <c r="N205" s="258" t="s">
        <v>265</v>
      </c>
      <c r="O205" s="258" t="s">
        <v>267</v>
      </c>
      <c r="P205" s="258" t="s">
        <v>267</v>
      </c>
      <c r="Q205" s="258" t="s">
        <v>265</v>
      </c>
      <c r="R205" s="258" t="s">
        <v>267</v>
      </c>
      <c r="S205" s="258" t="s">
        <v>267</v>
      </c>
      <c r="T205" s="258" t="s">
        <v>267</v>
      </c>
      <c r="U205" s="258" t="s">
        <v>267</v>
      </c>
      <c r="V205" s="258" t="s">
        <v>267</v>
      </c>
      <c r="W205" s="258" t="s">
        <v>267</v>
      </c>
      <c r="X205" s="258" t="s">
        <v>267</v>
      </c>
      <c r="Y205" s="258" t="s">
        <v>267</v>
      </c>
      <c r="Z205" s="258" t="s">
        <v>267</v>
      </c>
      <c r="AA205" s="258" t="s">
        <v>265</v>
      </c>
      <c r="AB205" s="258" t="s">
        <v>267</v>
      </c>
      <c r="AC205" s="258" t="s">
        <v>267</v>
      </c>
      <c r="AD205" s="258" t="s">
        <v>267</v>
      </c>
      <c r="AE205" s="258" t="s">
        <v>265</v>
      </c>
      <c r="AF205" s="258" t="s">
        <v>267</v>
      </c>
      <c r="AG205" s="258" t="s">
        <v>267</v>
      </c>
      <c r="AH205" s="258" t="s">
        <v>267</v>
      </c>
      <c r="AI205" s="258" t="s">
        <v>265</v>
      </c>
      <c r="AJ205" s="258" t="s">
        <v>267</v>
      </c>
      <c r="AK205" s="258" t="s">
        <v>267</v>
      </c>
      <c r="AL205" s="258" t="s">
        <v>267</v>
      </c>
      <c r="AM205" s="258" t="s">
        <v>267</v>
      </c>
      <c r="AN205" s="258" t="s">
        <v>265</v>
      </c>
      <c r="AO205" s="258" t="s">
        <v>267</v>
      </c>
      <c r="AP205" s="258" t="s">
        <v>267</v>
      </c>
    </row>
    <row r="206" spans="1:42" x14ac:dyDescent="0.2">
      <c r="A206" s="258">
        <v>211656</v>
      </c>
      <c r="B206" s="258" t="str">
        <f>VLOOKUP(A206,'[2]اعلام كامل'!$A$2:$E$7000,5,0)</f>
        <v>س4</v>
      </c>
      <c r="C206" s="258" t="s">
        <v>267</v>
      </c>
      <c r="D206" s="258" t="s">
        <v>267</v>
      </c>
      <c r="E206" s="258" t="s">
        <v>267</v>
      </c>
      <c r="F206" s="258" t="s">
        <v>267</v>
      </c>
      <c r="G206" s="258" t="s">
        <v>265</v>
      </c>
      <c r="H206" s="258" t="s">
        <v>267</v>
      </c>
      <c r="I206" s="258" t="s">
        <v>267</v>
      </c>
      <c r="J206" s="258" t="s">
        <v>267</v>
      </c>
      <c r="K206" s="258" t="s">
        <v>267</v>
      </c>
      <c r="L206" s="258" t="s">
        <v>267</v>
      </c>
      <c r="M206" s="258" t="s">
        <v>267</v>
      </c>
      <c r="N206" s="258" t="s">
        <v>267</v>
      </c>
      <c r="O206" s="258" t="s">
        <v>267</v>
      </c>
      <c r="P206" s="258" t="s">
        <v>267</v>
      </c>
      <c r="Q206" s="258" t="s">
        <v>267</v>
      </c>
      <c r="R206" s="258" t="s">
        <v>265</v>
      </c>
      <c r="S206" s="258" t="s">
        <v>267</v>
      </c>
      <c r="T206" s="258" t="s">
        <v>267</v>
      </c>
      <c r="U206" s="258" t="s">
        <v>267</v>
      </c>
      <c r="V206" s="258" t="s">
        <v>267</v>
      </c>
      <c r="W206" s="258" t="s">
        <v>267</v>
      </c>
      <c r="X206" s="258" t="s">
        <v>267</v>
      </c>
      <c r="Y206" s="258" t="s">
        <v>267</v>
      </c>
      <c r="Z206" s="258" t="s">
        <v>267</v>
      </c>
      <c r="AA206" s="258" t="s">
        <v>267</v>
      </c>
      <c r="AB206" s="258" t="s">
        <v>267</v>
      </c>
      <c r="AC206" s="258" t="s">
        <v>267</v>
      </c>
      <c r="AD206" s="258" t="s">
        <v>267</v>
      </c>
      <c r="AE206" s="258" t="s">
        <v>267</v>
      </c>
      <c r="AF206" s="258" t="s">
        <v>267</v>
      </c>
      <c r="AG206" s="258" t="s">
        <v>267</v>
      </c>
      <c r="AH206" s="258" t="s">
        <v>267</v>
      </c>
      <c r="AI206" s="258" t="s">
        <v>265</v>
      </c>
      <c r="AJ206" s="258" t="s">
        <v>267</v>
      </c>
      <c r="AK206" s="258" t="s">
        <v>265</v>
      </c>
      <c r="AL206" s="258" t="s">
        <v>267</v>
      </c>
      <c r="AM206" s="258" t="s">
        <v>267</v>
      </c>
      <c r="AN206" s="258" t="s">
        <v>267</v>
      </c>
      <c r="AO206" s="258" t="s">
        <v>267</v>
      </c>
      <c r="AP206" s="258" t="s">
        <v>265</v>
      </c>
    </row>
    <row r="207" spans="1:42" x14ac:dyDescent="0.2">
      <c r="A207" s="258">
        <v>212994</v>
      </c>
      <c r="B207" s="258" t="str">
        <f>VLOOKUP(A207,'[2]اعلام كامل'!$A$2:$E$7000,5,0)</f>
        <v>س4</v>
      </c>
      <c r="C207" s="258" t="s">
        <v>267</v>
      </c>
      <c r="D207" s="258" t="s">
        <v>267</v>
      </c>
      <c r="E207" s="258" t="s">
        <v>267</v>
      </c>
      <c r="F207" s="258" t="s">
        <v>265</v>
      </c>
      <c r="G207" s="258" t="s">
        <v>267</v>
      </c>
      <c r="H207" s="258" t="s">
        <v>267</v>
      </c>
      <c r="I207" s="258" t="s">
        <v>267</v>
      </c>
      <c r="J207" s="258" t="s">
        <v>267</v>
      </c>
      <c r="K207" s="258" t="s">
        <v>267</v>
      </c>
      <c r="L207" s="258" t="s">
        <v>267</v>
      </c>
      <c r="M207" s="258" t="s">
        <v>267</v>
      </c>
      <c r="N207" s="258" t="s">
        <v>267</v>
      </c>
      <c r="O207" s="258" t="s">
        <v>267</v>
      </c>
      <c r="P207" s="258" t="s">
        <v>267</v>
      </c>
      <c r="Q207" s="258" t="s">
        <v>267</v>
      </c>
      <c r="R207" s="258" t="s">
        <v>267</v>
      </c>
      <c r="S207" s="258" t="s">
        <v>267</v>
      </c>
      <c r="T207" s="258" t="s">
        <v>267</v>
      </c>
      <c r="U207" s="258" t="s">
        <v>267</v>
      </c>
      <c r="V207" s="258" t="s">
        <v>267</v>
      </c>
      <c r="W207" s="258" t="s">
        <v>267</v>
      </c>
      <c r="X207" s="258" t="s">
        <v>267</v>
      </c>
      <c r="Y207" s="258" t="s">
        <v>267</v>
      </c>
      <c r="Z207" s="258" t="s">
        <v>267</v>
      </c>
      <c r="AA207" s="258" t="s">
        <v>267</v>
      </c>
      <c r="AB207" s="258" t="s">
        <v>267</v>
      </c>
      <c r="AC207" s="258" t="s">
        <v>267</v>
      </c>
      <c r="AD207" s="258" t="s">
        <v>267</v>
      </c>
      <c r="AE207" s="258" t="s">
        <v>267</v>
      </c>
      <c r="AF207" s="258" t="s">
        <v>267</v>
      </c>
      <c r="AG207" s="258" t="s">
        <v>267</v>
      </c>
      <c r="AH207" s="258" t="s">
        <v>267</v>
      </c>
      <c r="AI207" s="258" t="s">
        <v>267</v>
      </c>
      <c r="AJ207" s="258" t="s">
        <v>267</v>
      </c>
      <c r="AK207" s="258" t="s">
        <v>265</v>
      </c>
      <c r="AL207" s="258" t="s">
        <v>266</v>
      </c>
      <c r="AM207" s="258" t="s">
        <v>266</v>
      </c>
      <c r="AN207" s="258" t="s">
        <v>265</v>
      </c>
      <c r="AO207" s="258" t="s">
        <v>266</v>
      </c>
      <c r="AP207" s="258" t="s">
        <v>266</v>
      </c>
    </row>
    <row r="208" spans="1:42" x14ac:dyDescent="0.2">
      <c r="A208" s="258">
        <v>200537</v>
      </c>
      <c r="B208" s="258" t="str">
        <f>VLOOKUP(A208,'[2]اعلام كامل'!$A$2:$E$7000,5,0)</f>
        <v>س4</v>
      </c>
      <c r="C208" s="258" t="s">
        <v>267</v>
      </c>
      <c r="D208" s="258" t="s">
        <v>267</v>
      </c>
      <c r="E208" s="258" t="s">
        <v>267</v>
      </c>
      <c r="F208" s="258" t="s">
        <v>267</v>
      </c>
      <c r="G208" s="258" t="s">
        <v>267</v>
      </c>
      <c r="H208" s="258" t="s">
        <v>267</v>
      </c>
      <c r="I208" s="258" t="s">
        <v>265</v>
      </c>
      <c r="J208" s="258" t="s">
        <v>265</v>
      </c>
      <c r="K208" s="258" t="s">
        <v>265</v>
      </c>
      <c r="L208" s="258" t="s">
        <v>265</v>
      </c>
      <c r="M208" s="258" t="s">
        <v>267</v>
      </c>
      <c r="N208" s="258" t="s">
        <v>265</v>
      </c>
      <c r="O208" s="258" t="s">
        <v>267</v>
      </c>
      <c r="P208" s="258" t="s">
        <v>267</v>
      </c>
      <c r="Q208" s="258" t="s">
        <v>267</v>
      </c>
      <c r="R208" s="258" t="s">
        <v>267</v>
      </c>
      <c r="S208" s="258" t="s">
        <v>265</v>
      </c>
      <c r="T208" s="258" t="s">
        <v>267</v>
      </c>
      <c r="U208" s="258" t="s">
        <v>265</v>
      </c>
      <c r="V208" s="258" t="s">
        <v>267</v>
      </c>
      <c r="W208" s="258" t="s">
        <v>265</v>
      </c>
      <c r="X208" s="258" t="s">
        <v>267</v>
      </c>
      <c r="Y208" s="258" t="s">
        <v>265</v>
      </c>
      <c r="Z208" s="258" t="s">
        <v>267</v>
      </c>
      <c r="AA208" s="258" t="s">
        <v>267</v>
      </c>
      <c r="AB208" s="258" t="s">
        <v>267</v>
      </c>
      <c r="AC208" s="258" t="s">
        <v>265</v>
      </c>
      <c r="AD208" s="258" t="s">
        <v>267</v>
      </c>
      <c r="AE208" s="258" t="s">
        <v>265</v>
      </c>
      <c r="AF208" s="258" t="s">
        <v>267</v>
      </c>
      <c r="AG208" s="258" t="s">
        <v>267</v>
      </c>
      <c r="AH208" s="258" t="s">
        <v>267</v>
      </c>
      <c r="AI208" s="258" t="s">
        <v>266</v>
      </c>
      <c r="AJ208" s="258" t="s">
        <v>267</v>
      </c>
      <c r="AK208" s="258" t="s">
        <v>265</v>
      </c>
      <c r="AL208" s="258" t="s">
        <v>267</v>
      </c>
      <c r="AM208" s="258" t="s">
        <v>265</v>
      </c>
      <c r="AN208" s="258" t="s">
        <v>265</v>
      </c>
      <c r="AO208" s="258" t="s">
        <v>265</v>
      </c>
      <c r="AP208" s="258" t="s">
        <v>265</v>
      </c>
    </row>
    <row r="209" spans="1:42" x14ac:dyDescent="0.2">
      <c r="A209" s="258">
        <v>204049</v>
      </c>
      <c r="B209" s="258" t="str">
        <f>VLOOKUP(A209,'[2]اعلام كامل'!$A$2:$E$7000,5,0)</f>
        <v>س4</v>
      </c>
      <c r="C209" s="258" t="s">
        <v>267</v>
      </c>
      <c r="D209" s="258" t="s">
        <v>265</v>
      </c>
      <c r="E209" s="258" t="s">
        <v>265</v>
      </c>
      <c r="F209" s="258" t="s">
        <v>265</v>
      </c>
      <c r="G209" s="258" t="s">
        <v>267</v>
      </c>
      <c r="H209" s="258" t="s">
        <v>266</v>
      </c>
      <c r="I209" s="258" t="s">
        <v>265</v>
      </c>
      <c r="J209" s="258" t="s">
        <v>265</v>
      </c>
      <c r="K209" s="258" t="s">
        <v>267</v>
      </c>
      <c r="L209" s="258" t="s">
        <v>265</v>
      </c>
      <c r="M209" s="258" t="s">
        <v>267</v>
      </c>
      <c r="N209" s="258" t="s">
        <v>267</v>
      </c>
      <c r="O209" s="258" t="s">
        <v>265</v>
      </c>
      <c r="P209" s="258" t="s">
        <v>265</v>
      </c>
      <c r="Q209" s="258" t="s">
        <v>265</v>
      </c>
      <c r="R209" s="258" t="s">
        <v>265</v>
      </c>
      <c r="S209" s="258" t="s">
        <v>265</v>
      </c>
      <c r="T209" s="258" t="s">
        <v>267</v>
      </c>
      <c r="U209" s="258" t="s">
        <v>267</v>
      </c>
      <c r="V209" s="258" t="s">
        <v>265</v>
      </c>
      <c r="W209" s="258" t="s">
        <v>267</v>
      </c>
      <c r="X209" s="258" t="s">
        <v>267</v>
      </c>
      <c r="Y209" s="258" t="s">
        <v>265</v>
      </c>
      <c r="Z209" s="258" t="s">
        <v>267</v>
      </c>
      <c r="AA209" s="258" t="s">
        <v>267</v>
      </c>
      <c r="AB209" s="258" t="s">
        <v>267</v>
      </c>
      <c r="AC209" s="258" t="s">
        <v>267</v>
      </c>
      <c r="AD209" s="258" t="s">
        <v>267</v>
      </c>
      <c r="AE209" s="258" t="s">
        <v>266</v>
      </c>
      <c r="AF209" s="258" t="s">
        <v>265</v>
      </c>
      <c r="AG209" s="258" t="s">
        <v>266</v>
      </c>
      <c r="AH209" s="258" t="s">
        <v>265</v>
      </c>
      <c r="AI209" s="258" t="s">
        <v>267</v>
      </c>
      <c r="AJ209" s="258" t="s">
        <v>267</v>
      </c>
      <c r="AK209" s="258" t="s">
        <v>267</v>
      </c>
      <c r="AL209" s="258" t="s">
        <v>266</v>
      </c>
      <c r="AM209" s="258" t="s">
        <v>267</v>
      </c>
      <c r="AN209" s="258" t="s">
        <v>267</v>
      </c>
      <c r="AO209" s="258" t="s">
        <v>267</v>
      </c>
      <c r="AP209" s="258" t="s">
        <v>267</v>
      </c>
    </row>
    <row r="210" spans="1:42" x14ac:dyDescent="0.2">
      <c r="A210" s="258">
        <v>202630</v>
      </c>
      <c r="B210" s="258" t="str">
        <f>VLOOKUP(A210,'[2]اعلام كامل'!$A$2:$E$7000,5,0)</f>
        <v>س4</v>
      </c>
      <c r="C210" s="258" t="s">
        <v>265</v>
      </c>
      <c r="D210" s="258" t="s">
        <v>267</v>
      </c>
      <c r="E210" s="258" t="s">
        <v>267</v>
      </c>
      <c r="F210" s="258" t="s">
        <v>267</v>
      </c>
      <c r="G210" s="258" t="s">
        <v>267</v>
      </c>
      <c r="H210" s="258" t="s">
        <v>265</v>
      </c>
      <c r="I210" s="258" t="s">
        <v>265</v>
      </c>
      <c r="J210" s="258" t="s">
        <v>265</v>
      </c>
      <c r="K210" s="258" t="s">
        <v>265</v>
      </c>
      <c r="L210" s="258" t="s">
        <v>265</v>
      </c>
      <c r="M210" s="258" t="s">
        <v>267</v>
      </c>
      <c r="N210" s="258" t="s">
        <v>267</v>
      </c>
      <c r="O210" s="258" t="s">
        <v>265</v>
      </c>
      <c r="P210" s="258" t="s">
        <v>267</v>
      </c>
      <c r="Q210" s="258" t="s">
        <v>267</v>
      </c>
      <c r="R210" s="258" t="s">
        <v>265</v>
      </c>
      <c r="S210" s="258" t="s">
        <v>265</v>
      </c>
      <c r="T210" s="258" t="s">
        <v>267</v>
      </c>
      <c r="U210" s="258" t="s">
        <v>267</v>
      </c>
      <c r="V210" s="258" t="s">
        <v>265</v>
      </c>
      <c r="W210" s="258" t="s">
        <v>267</v>
      </c>
      <c r="X210" s="258" t="s">
        <v>265</v>
      </c>
      <c r="Y210" s="258" t="s">
        <v>265</v>
      </c>
      <c r="Z210" s="258" t="s">
        <v>267</v>
      </c>
      <c r="AA210" s="258" t="s">
        <v>267</v>
      </c>
      <c r="AB210" s="258" t="s">
        <v>267</v>
      </c>
      <c r="AC210" s="258" t="s">
        <v>265</v>
      </c>
      <c r="AD210" s="258" t="s">
        <v>267</v>
      </c>
      <c r="AE210" s="258" t="s">
        <v>267</v>
      </c>
      <c r="AF210" s="258" t="s">
        <v>265</v>
      </c>
      <c r="AG210" s="258" t="s">
        <v>265</v>
      </c>
      <c r="AH210" s="258" t="s">
        <v>265</v>
      </c>
      <c r="AI210" s="258" t="s">
        <v>265</v>
      </c>
      <c r="AJ210" s="258" t="s">
        <v>267</v>
      </c>
      <c r="AK210" s="258" t="s">
        <v>265</v>
      </c>
      <c r="AL210" s="258" t="s">
        <v>265</v>
      </c>
      <c r="AM210" s="258" t="s">
        <v>265</v>
      </c>
      <c r="AN210" s="258" t="s">
        <v>266</v>
      </c>
      <c r="AO210" s="258" t="s">
        <v>266</v>
      </c>
      <c r="AP210" s="258" t="s">
        <v>265</v>
      </c>
    </row>
    <row r="211" spans="1:42" x14ac:dyDescent="0.2">
      <c r="A211" s="258">
        <v>202683</v>
      </c>
      <c r="B211" s="258" t="str">
        <f>VLOOKUP(A211,'[2]اعلام كامل'!$A$2:$E$7000,5,0)</f>
        <v>س4</v>
      </c>
      <c r="C211" s="258" t="s">
        <v>265</v>
      </c>
      <c r="D211" s="258" t="s">
        <v>265</v>
      </c>
      <c r="E211" s="258" t="s">
        <v>265</v>
      </c>
      <c r="F211" s="258" t="s">
        <v>265</v>
      </c>
      <c r="G211" s="258" t="s">
        <v>265</v>
      </c>
      <c r="H211" s="258" t="s">
        <v>265</v>
      </c>
      <c r="I211" s="258" t="s">
        <v>265</v>
      </c>
      <c r="J211" s="258" t="s">
        <v>265</v>
      </c>
      <c r="K211" s="258" t="s">
        <v>267</v>
      </c>
      <c r="L211" s="258" t="s">
        <v>267</v>
      </c>
      <c r="M211" s="258" t="s">
        <v>267</v>
      </c>
      <c r="N211" s="258" t="s">
        <v>267</v>
      </c>
      <c r="O211" s="258" t="s">
        <v>267</v>
      </c>
      <c r="P211" s="258" t="s">
        <v>267</v>
      </c>
      <c r="Q211" s="258" t="s">
        <v>265</v>
      </c>
      <c r="R211" s="258" t="s">
        <v>267</v>
      </c>
      <c r="S211" s="258" t="s">
        <v>265</v>
      </c>
      <c r="T211" s="258" t="s">
        <v>267</v>
      </c>
      <c r="U211" s="258" t="s">
        <v>267</v>
      </c>
      <c r="V211" s="258" t="s">
        <v>267</v>
      </c>
      <c r="W211" s="258" t="s">
        <v>265</v>
      </c>
      <c r="X211" s="258" t="s">
        <v>267</v>
      </c>
      <c r="Y211" s="258" t="s">
        <v>267</v>
      </c>
      <c r="Z211" s="258" t="s">
        <v>267</v>
      </c>
      <c r="AA211" s="258" t="s">
        <v>266</v>
      </c>
      <c r="AB211" s="258" t="s">
        <v>267</v>
      </c>
      <c r="AC211" s="258" t="s">
        <v>267</v>
      </c>
      <c r="AD211" s="258" t="s">
        <v>267</v>
      </c>
      <c r="AE211" s="258" t="s">
        <v>265</v>
      </c>
      <c r="AF211" s="258" t="s">
        <v>265</v>
      </c>
      <c r="AG211" s="258" t="s">
        <v>265</v>
      </c>
      <c r="AH211" s="258" t="s">
        <v>265</v>
      </c>
      <c r="AI211" s="258" t="s">
        <v>265</v>
      </c>
      <c r="AJ211" s="258" t="s">
        <v>265</v>
      </c>
      <c r="AK211" s="258" t="s">
        <v>267</v>
      </c>
      <c r="AL211" s="258" t="s">
        <v>266</v>
      </c>
      <c r="AM211" s="258" t="s">
        <v>265</v>
      </c>
      <c r="AN211" s="258" t="s">
        <v>267</v>
      </c>
      <c r="AO211" s="258" t="s">
        <v>267</v>
      </c>
      <c r="AP211" s="258" t="s">
        <v>267</v>
      </c>
    </row>
    <row r="212" spans="1:42" x14ac:dyDescent="0.2">
      <c r="A212" s="258">
        <v>200997</v>
      </c>
      <c r="B212" s="258" t="str">
        <f>VLOOKUP(A212,'[2]اعلام كامل'!$A$2:$E$7000,5,0)</f>
        <v>س4</v>
      </c>
      <c r="C212" s="258" t="s">
        <v>265</v>
      </c>
      <c r="D212" s="258" t="s">
        <v>265</v>
      </c>
      <c r="E212" s="258" t="s">
        <v>267</v>
      </c>
      <c r="F212" s="258" t="s">
        <v>267</v>
      </c>
      <c r="G212" s="258" t="s">
        <v>265</v>
      </c>
      <c r="H212" s="258" t="s">
        <v>265</v>
      </c>
      <c r="I212" s="258" t="s">
        <v>265</v>
      </c>
      <c r="J212" s="258" t="s">
        <v>267</v>
      </c>
      <c r="K212" s="258" t="s">
        <v>265</v>
      </c>
      <c r="L212" s="258" t="s">
        <v>267</v>
      </c>
      <c r="M212" s="258" t="s">
        <v>265</v>
      </c>
      <c r="N212" s="258" t="s">
        <v>265</v>
      </c>
      <c r="O212" s="258" t="s">
        <v>267</v>
      </c>
      <c r="P212" s="258" t="s">
        <v>267</v>
      </c>
      <c r="Q212" s="258" t="s">
        <v>265</v>
      </c>
      <c r="R212" s="258" t="s">
        <v>265</v>
      </c>
      <c r="S212" s="258" t="s">
        <v>265</v>
      </c>
      <c r="T212" s="258" t="s">
        <v>265</v>
      </c>
      <c r="U212" s="258" t="s">
        <v>267</v>
      </c>
      <c r="V212" s="258" t="s">
        <v>265</v>
      </c>
      <c r="W212" s="258" t="s">
        <v>267</v>
      </c>
      <c r="X212" s="258" t="s">
        <v>265</v>
      </c>
      <c r="Y212" s="258" t="s">
        <v>265</v>
      </c>
      <c r="Z212" s="258" t="s">
        <v>265</v>
      </c>
      <c r="AA212" s="258" t="s">
        <v>265</v>
      </c>
      <c r="AB212" s="258" t="s">
        <v>267</v>
      </c>
      <c r="AC212" s="258" t="s">
        <v>265</v>
      </c>
      <c r="AD212" s="258" t="s">
        <v>265</v>
      </c>
      <c r="AE212" s="258" t="s">
        <v>267</v>
      </c>
      <c r="AF212" s="258" t="s">
        <v>265</v>
      </c>
      <c r="AG212" s="258" t="s">
        <v>267</v>
      </c>
      <c r="AH212" s="258" t="s">
        <v>265</v>
      </c>
      <c r="AI212" s="258" t="s">
        <v>267</v>
      </c>
      <c r="AJ212" s="258" t="s">
        <v>267</v>
      </c>
      <c r="AK212" s="258" t="s">
        <v>267</v>
      </c>
      <c r="AL212" s="258" t="s">
        <v>265</v>
      </c>
      <c r="AM212" s="258" t="s">
        <v>265</v>
      </c>
      <c r="AN212" s="258" t="s">
        <v>265</v>
      </c>
      <c r="AO212" s="258" t="s">
        <v>265</v>
      </c>
      <c r="AP212" s="258" t="s">
        <v>265</v>
      </c>
    </row>
    <row r="213" spans="1:42" x14ac:dyDescent="0.2">
      <c r="A213" s="258">
        <v>206585</v>
      </c>
      <c r="B213" s="258" t="str">
        <f>VLOOKUP(A213,'[2]اعلام كامل'!$A$2:$E$7000,5,0)</f>
        <v>س4</v>
      </c>
      <c r="C213" s="258" t="s">
        <v>266</v>
      </c>
      <c r="D213" s="258" t="s">
        <v>266</v>
      </c>
      <c r="E213" s="258" t="s">
        <v>266</v>
      </c>
      <c r="F213" s="258" t="s">
        <v>266</v>
      </c>
      <c r="G213" s="258" t="s">
        <v>266</v>
      </c>
      <c r="H213" s="258" t="s">
        <v>266</v>
      </c>
      <c r="I213" s="258" t="s">
        <v>266</v>
      </c>
      <c r="J213" s="258" t="s">
        <v>266</v>
      </c>
      <c r="K213" s="258" t="s">
        <v>266</v>
      </c>
      <c r="L213" s="258" t="s">
        <v>266</v>
      </c>
      <c r="M213" s="258" t="s">
        <v>266</v>
      </c>
      <c r="N213" s="258" t="s">
        <v>266</v>
      </c>
      <c r="O213" s="258" t="s">
        <v>266</v>
      </c>
      <c r="P213" s="258" t="s">
        <v>266</v>
      </c>
      <c r="Q213" s="258" t="s">
        <v>265</v>
      </c>
      <c r="R213" s="258" t="s">
        <v>265</v>
      </c>
      <c r="S213" s="258" t="s">
        <v>265</v>
      </c>
      <c r="T213" s="258" t="s">
        <v>267</v>
      </c>
      <c r="U213" s="258" t="s">
        <v>265</v>
      </c>
      <c r="V213" s="258" t="s">
        <v>267</v>
      </c>
      <c r="W213" s="258" t="s">
        <v>267</v>
      </c>
      <c r="X213" s="258" t="s">
        <v>267</v>
      </c>
      <c r="Y213" s="258" t="s">
        <v>267</v>
      </c>
      <c r="Z213" s="258" t="s">
        <v>265</v>
      </c>
      <c r="AA213" s="258" t="s">
        <v>267</v>
      </c>
      <c r="AB213" s="258" t="s">
        <v>267</v>
      </c>
      <c r="AC213" s="258" t="s">
        <v>267</v>
      </c>
      <c r="AD213" s="258" t="s">
        <v>267</v>
      </c>
      <c r="AE213" s="258" t="s">
        <v>267</v>
      </c>
      <c r="AF213" s="258" t="s">
        <v>265</v>
      </c>
      <c r="AG213" s="258" t="s">
        <v>265</v>
      </c>
      <c r="AH213" s="258" t="s">
        <v>265</v>
      </c>
      <c r="AI213" s="258" t="s">
        <v>265</v>
      </c>
      <c r="AJ213" s="258" t="s">
        <v>265</v>
      </c>
      <c r="AK213" s="258" t="s">
        <v>267</v>
      </c>
      <c r="AL213" s="258" t="s">
        <v>265</v>
      </c>
      <c r="AM213" s="258" t="s">
        <v>267</v>
      </c>
      <c r="AN213" s="258" t="s">
        <v>265</v>
      </c>
      <c r="AO213" s="258" t="s">
        <v>265</v>
      </c>
      <c r="AP213" s="258" t="s">
        <v>265</v>
      </c>
    </row>
    <row r="214" spans="1:42" x14ac:dyDescent="0.2">
      <c r="A214" s="258">
        <v>208235</v>
      </c>
      <c r="B214" s="258" t="str">
        <f>VLOOKUP(A214,'[2]اعلام كامل'!$A$2:$E$7000,5,0)</f>
        <v>س4</v>
      </c>
      <c r="C214" s="258" t="s">
        <v>267</v>
      </c>
      <c r="D214" s="258" t="s">
        <v>266</v>
      </c>
      <c r="E214" s="258" t="s">
        <v>266</v>
      </c>
      <c r="F214" s="258" t="s">
        <v>266</v>
      </c>
      <c r="G214" s="258" t="s">
        <v>266</v>
      </c>
      <c r="H214" s="258" t="s">
        <v>266</v>
      </c>
      <c r="I214" s="258" t="s">
        <v>266</v>
      </c>
      <c r="J214" s="258" t="s">
        <v>267</v>
      </c>
      <c r="K214" s="258" t="s">
        <v>266</v>
      </c>
      <c r="L214" s="258" t="s">
        <v>266</v>
      </c>
      <c r="M214" s="258" t="s">
        <v>266</v>
      </c>
      <c r="N214" s="258" t="s">
        <v>266</v>
      </c>
      <c r="O214" s="258" t="s">
        <v>266</v>
      </c>
      <c r="P214" s="258" t="s">
        <v>266</v>
      </c>
      <c r="Q214" s="258" t="s">
        <v>266</v>
      </c>
      <c r="R214" s="258" t="s">
        <v>266</v>
      </c>
      <c r="S214" s="258" t="s">
        <v>267</v>
      </c>
      <c r="T214" s="258" t="s">
        <v>266</v>
      </c>
      <c r="U214" s="258" t="s">
        <v>266</v>
      </c>
      <c r="V214" s="258" t="s">
        <v>265</v>
      </c>
      <c r="W214" s="258" t="s">
        <v>267</v>
      </c>
      <c r="X214" s="258" t="s">
        <v>267</v>
      </c>
      <c r="Y214" s="258" t="s">
        <v>265</v>
      </c>
      <c r="Z214" s="258" t="s">
        <v>267</v>
      </c>
      <c r="AA214" s="258" t="s">
        <v>267</v>
      </c>
      <c r="AB214" s="258" t="s">
        <v>267</v>
      </c>
      <c r="AC214" s="258" t="s">
        <v>265</v>
      </c>
      <c r="AD214" s="258" t="s">
        <v>267</v>
      </c>
      <c r="AE214" s="258" t="s">
        <v>265</v>
      </c>
      <c r="AF214" s="258" t="s">
        <v>265</v>
      </c>
      <c r="AG214" s="258" t="s">
        <v>267</v>
      </c>
      <c r="AH214" s="258" t="s">
        <v>265</v>
      </c>
      <c r="AI214" s="258" t="s">
        <v>265</v>
      </c>
      <c r="AJ214" s="258" t="s">
        <v>265</v>
      </c>
      <c r="AK214" s="258" t="s">
        <v>265</v>
      </c>
      <c r="AL214" s="258" t="s">
        <v>266</v>
      </c>
      <c r="AM214" s="258" t="s">
        <v>266</v>
      </c>
      <c r="AN214" s="258" t="s">
        <v>267</v>
      </c>
      <c r="AO214" s="258" t="s">
        <v>265</v>
      </c>
      <c r="AP214" s="258" t="s">
        <v>265</v>
      </c>
    </row>
    <row r="215" spans="1:42" x14ac:dyDescent="0.2">
      <c r="A215" s="258">
        <v>211103</v>
      </c>
      <c r="B215" s="258" t="str">
        <f>VLOOKUP(A215,'[2]اعلام كامل'!$A$2:$E$7000,5,0)</f>
        <v>س4</v>
      </c>
      <c r="C215" s="258" t="s">
        <v>267</v>
      </c>
      <c r="D215" s="258" t="s">
        <v>267</v>
      </c>
      <c r="E215" s="258" t="s">
        <v>267</v>
      </c>
      <c r="F215" s="258" t="s">
        <v>267</v>
      </c>
      <c r="G215" s="258" t="s">
        <v>267</v>
      </c>
      <c r="H215" s="258" t="s">
        <v>267</v>
      </c>
      <c r="I215" s="258" t="s">
        <v>267</v>
      </c>
      <c r="J215" s="258" t="s">
        <v>267</v>
      </c>
      <c r="K215" s="258" t="s">
        <v>267</v>
      </c>
      <c r="L215" s="258" t="s">
        <v>267</v>
      </c>
      <c r="M215" s="258" t="s">
        <v>267</v>
      </c>
      <c r="N215" s="258" t="s">
        <v>267</v>
      </c>
      <c r="O215" s="258" t="s">
        <v>267</v>
      </c>
      <c r="P215" s="258" t="s">
        <v>267</v>
      </c>
      <c r="Q215" s="258" t="s">
        <v>267</v>
      </c>
      <c r="R215" s="258" t="s">
        <v>266</v>
      </c>
      <c r="S215" s="258" t="s">
        <v>267</v>
      </c>
      <c r="T215" s="258" t="s">
        <v>267</v>
      </c>
      <c r="U215" s="258" t="s">
        <v>267</v>
      </c>
      <c r="V215" s="258" t="s">
        <v>267</v>
      </c>
      <c r="W215" s="258" t="s">
        <v>267</v>
      </c>
      <c r="X215" s="258" t="s">
        <v>267</v>
      </c>
      <c r="Y215" s="258" t="s">
        <v>267</v>
      </c>
      <c r="Z215" s="258" t="s">
        <v>267</v>
      </c>
      <c r="AA215" s="258" t="s">
        <v>265</v>
      </c>
      <c r="AB215" s="258" t="s">
        <v>267</v>
      </c>
      <c r="AC215" s="258" t="s">
        <v>267</v>
      </c>
      <c r="AD215" s="258" t="s">
        <v>265</v>
      </c>
      <c r="AE215" s="258" t="s">
        <v>267</v>
      </c>
      <c r="AF215" s="258" t="s">
        <v>266</v>
      </c>
      <c r="AG215" s="258" t="s">
        <v>266</v>
      </c>
      <c r="AH215" s="258" t="s">
        <v>267</v>
      </c>
      <c r="AI215" s="258" t="s">
        <v>266</v>
      </c>
      <c r="AJ215" s="258" t="s">
        <v>266</v>
      </c>
      <c r="AK215" s="258" t="s">
        <v>267</v>
      </c>
      <c r="AL215" s="258" t="s">
        <v>266</v>
      </c>
      <c r="AM215" s="258" t="s">
        <v>266</v>
      </c>
      <c r="AN215" s="258" t="s">
        <v>266</v>
      </c>
      <c r="AO215" s="258" t="s">
        <v>266</v>
      </c>
      <c r="AP215" s="258" t="s">
        <v>266</v>
      </c>
    </row>
    <row r="216" spans="1:42" x14ac:dyDescent="0.2">
      <c r="A216" s="258">
        <v>209842</v>
      </c>
      <c r="B216" s="258" t="str">
        <f>VLOOKUP(A216,'[2]اعلام كامل'!$A$2:$E$7000,5,0)</f>
        <v>س4</v>
      </c>
      <c r="C216" s="258" t="s">
        <v>267</v>
      </c>
      <c r="D216" s="258" t="s">
        <v>267</v>
      </c>
      <c r="E216" s="258" t="s">
        <v>267</v>
      </c>
      <c r="F216" s="258" t="s">
        <v>267</v>
      </c>
      <c r="G216" s="258" t="s">
        <v>267</v>
      </c>
      <c r="H216" s="258" t="s">
        <v>267</v>
      </c>
      <c r="I216" s="258" t="s">
        <v>267</v>
      </c>
      <c r="J216" s="258" t="s">
        <v>267</v>
      </c>
      <c r="K216" s="258" t="s">
        <v>267</v>
      </c>
      <c r="L216" s="258" t="s">
        <v>267</v>
      </c>
      <c r="M216" s="258" t="s">
        <v>267</v>
      </c>
      <c r="N216" s="258" t="s">
        <v>267</v>
      </c>
      <c r="O216" s="258" t="s">
        <v>267</v>
      </c>
      <c r="P216" s="258" t="s">
        <v>267</v>
      </c>
      <c r="Q216" s="258" t="s">
        <v>267</v>
      </c>
      <c r="R216" s="258" t="s">
        <v>267</v>
      </c>
      <c r="S216" s="258" t="s">
        <v>266</v>
      </c>
      <c r="T216" s="258" t="s">
        <v>267</v>
      </c>
      <c r="U216" s="258" t="s">
        <v>267</v>
      </c>
      <c r="V216" s="258" t="s">
        <v>267</v>
      </c>
      <c r="W216" s="258" t="s">
        <v>267</v>
      </c>
      <c r="X216" s="258" t="s">
        <v>265</v>
      </c>
      <c r="Y216" s="258" t="s">
        <v>265</v>
      </c>
      <c r="Z216" s="258" t="s">
        <v>267</v>
      </c>
      <c r="AA216" s="258" t="s">
        <v>265</v>
      </c>
      <c r="AB216" s="258" t="s">
        <v>267</v>
      </c>
      <c r="AC216" s="258" t="s">
        <v>267</v>
      </c>
      <c r="AD216" s="258" t="s">
        <v>267</v>
      </c>
      <c r="AE216" s="258" t="s">
        <v>267</v>
      </c>
      <c r="AF216" s="258" t="s">
        <v>267</v>
      </c>
      <c r="AG216" s="258" t="s">
        <v>267</v>
      </c>
      <c r="AH216" s="258" t="s">
        <v>267</v>
      </c>
      <c r="AI216" s="258" t="s">
        <v>267</v>
      </c>
      <c r="AJ216" s="258" t="s">
        <v>267</v>
      </c>
      <c r="AK216" s="258" t="s">
        <v>267</v>
      </c>
      <c r="AL216" s="258" t="s">
        <v>266</v>
      </c>
      <c r="AM216" s="258" t="s">
        <v>266</v>
      </c>
      <c r="AN216" s="258" t="s">
        <v>266</v>
      </c>
      <c r="AO216" s="258" t="s">
        <v>266</v>
      </c>
      <c r="AP216" s="258" t="s">
        <v>266</v>
      </c>
    </row>
    <row r="217" spans="1:42" x14ac:dyDescent="0.2">
      <c r="A217" s="258">
        <v>207077</v>
      </c>
      <c r="B217" s="258" t="str">
        <f>VLOOKUP(A217,'[2]اعلام كامل'!$A$2:$E$7000,5,0)</f>
        <v>س4</v>
      </c>
      <c r="C217" s="258" t="s">
        <v>267</v>
      </c>
      <c r="D217" s="258" t="s">
        <v>265</v>
      </c>
      <c r="E217" s="258" t="s">
        <v>267</v>
      </c>
      <c r="F217" s="258" t="s">
        <v>265</v>
      </c>
      <c r="G217" s="258" t="s">
        <v>265</v>
      </c>
      <c r="H217" s="258" t="s">
        <v>265</v>
      </c>
      <c r="I217" s="258" t="s">
        <v>265</v>
      </c>
      <c r="J217" s="258" t="s">
        <v>265</v>
      </c>
      <c r="K217" s="258" t="s">
        <v>267</v>
      </c>
      <c r="L217" s="258" t="s">
        <v>265</v>
      </c>
      <c r="M217" s="258" t="s">
        <v>265</v>
      </c>
      <c r="N217" s="258" t="s">
        <v>267</v>
      </c>
      <c r="O217" s="258" t="s">
        <v>265</v>
      </c>
      <c r="P217" s="258" t="s">
        <v>265</v>
      </c>
      <c r="Q217" s="258" t="s">
        <v>266</v>
      </c>
      <c r="R217" s="258" t="s">
        <v>265</v>
      </c>
      <c r="S217" s="258" t="s">
        <v>267</v>
      </c>
      <c r="T217" s="258" t="s">
        <v>267</v>
      </c>
      <c r="U217" s="258" t="s">
        <v>267</v>
      </c>
      <c r="V217" s="258" t="s">
        <v>267</v>
      </c>
      <c r="W217" s="258" t="s">
        <v>267</v>
      </c>
      <c r="X217" s="258" t="s">
        <v>265</v>
      </c>
      <c r="Y217" s="258" t="s">
        <v>265</v>
      </c>
      <c r="Z217" s="258" t="s">
        <v>265</v>
      </c>
      <c r="AA217" s="258" t="s">
        <v>267</v>
      </c>
      <c r="AB217" s="258" t="s">
        <v>267</v>
      </c>
      <c r="AC217" s="258" t="s">
        <v>265</v>
      </c>
      <c r="AD217" s="258" t="s">
        <v>267</v>
      </c>
      <c r="AE217" s="258" t="s">
        <v>267</v>
      </c>
      <c r="AF217" s="258" t="s">
        <v>265</v>
      </c>
      <c r="AG217" s="258" t="s">
        <v>265</v>
      </c>
      <c r="AH217" s="258" t="s">
        <v>265</v>
      </c>
      <c r="AI217" s="258" t="s">
        <v>265</v>
      </c>
      <c r="AJ217" s="258" t="s">
        <v>267</v>
      </c>
      <c r="AK217" s="258" t="s">
        <v>267</v>
      </c>
      <c r="AL217" s="258" t="s">
        <v>266</v>
      </c>
      <c r="AM217" s="258" t="s">
        <v>266</v>
      </c>
      <c r="AN217" s="258" t="s">
        <v>266</v>
      </c>
      <c r="AO217" s="258" t="s">
        <v>266</v>
      </c>
      <c r="AP217" s="258" t="s">
        <v>266</v>
      </c>
    </row>
    <row r="218" spans="1:42" x14ac:dyDescent="0.2">
      <c r="A218" s="258">
        <v>210456</v>
      </c>
      <c r="B218" s="258" t="str">
        <f>VLOOKUP(A218,'[2]اعلام كامل'!$A$2:$E$7000,5,0)</f>
        <v>س4</v>
      </c>
      <c r="C218" s="258" t="s">
        <v>267</v>
      </c>
      <c r="D218" s="258" t="s">
        <v>267</v>
      </c>
      <c r="E218" s="258" t="s">
        <v>267</v>
      </c>
      <c r="F218" s="258" t="s">
        <v>267</v>
      </c>
      <c r="G218" s="258" t="s">
        <v>267</v>
      </c>
      <c r="H218" s="258" t="s">
        <v>267</v>
      </c>
      <c r="I218" s="258" t="s">
        <v>267</v>
      </c>
      <c r="J218" s="258" t="s">
        <v>267</v>
      </c>
      <c r="K218" s="258" t="s">
        <v>266</v>
      </c>
      <c r="L218" s="258" t="s">
        <v>266</v>
      </c>
      <c r="M218" s="258" t="s">
        <v>267</v>
      </c>
      <c r="N218" s="258" t="s">
        <v>267</v>
      </c>
      <c r="O218" s="258" t="s">
        <v>265</v>
      </c>
      <c r="P218" s="258" t="s">
        <v>267</v>
      </c>
      <c r="Q218" s="258" t="s">
        <v>267</v>
      </c>
      <c r="R218" s="258" t="s">
        <v>267</v>
      </c>
      <c r="S218" s="258" t="s">
        <v>265</v>
      </c>
      <c r="T218" s="258" t="s">
        <v>267</v>
      </c>
      <c r="U218" s="258" t="s">
        <v>267</v>
      </c>
      <c r="V218" s="258" t="s">
        <v>267</v>
      </c>
      <c r="W218" s="258" t="s">
        <v>265</v>
      </c>
      <c r="X218" s="258" t="s">
        <v>267</v>
      </c>
      <c r="Y218" s="258" t="s">
        <v>265</v>
      </c>
      <c r="Z218" s="258" t="s">
        <v>267</v>
      </c>
      <c r="AA218" s="258" t="s">
        <v>265</v>
      </c>
      <c r="AB218" s="258" t="s">
        <v>265</v>
      </c>
      <c r="AC218" s="258" t="s">
        <v>267</v>
      </c>
      <c r="AD218" s="258" t="s">
        <v>267</v>
      </c>
      <c r="AE218" s="258" t="s">
        <v>267</v>
      </c>
      <c r="AF218" s="258" t="s">
        <v>267</v>
      </c>
      <c r="AG218" s="258" t="s">
        <v>267</v>
      </c>
      <c r="AH218" s="258" t="s">
        <v>267</v>
      </c>
      <c r="AI218" s="258" t="s">
        <v>266</v>
      </c>
      <c r="AJ218" s="258" t="s">
        <v>267</v>
      </c>
      <c r="AK218" s="258" t="s">
        <v>266</v>
      </c>
      <c r="AL218" s="258" t="s">
        <v>266</v>
      </c>
      <c r="AM218" s="258" t="s">
        <v>266</v>
      </c>
      <c r="AN218" s="258" t="s">
        <v>266</v>
      </c>
      <c r="AO218" s="258" t="s">
        <v>266</v>
      </c>
      <c r="AP218" s="258" t="s">
        <v>266</v>
      </c>
    </row>
    <row r="219" spans="1:42" x14ac:dyDescent="0.2">
      <c r="A219" s="258">
        <v>204964</v>
      </c>
      <c r="B219" s="258" t="str">
        <f>VLOOKUP(A219,'[2]اعلام كامل'!$A$2:$E$7000,5,0)</f>
        <v>س4</v>
      </c>
      <c r="C219" s="258" t="s">
        <v>267</v>
      </c>
      <c r="D219" s="258" t="s">
        <v>265</v>
      </c>
      <c r="E219" s="258" t="s">
        <v>267</v>
      </c>
      <c r="F219" s="258" t="s">
        <v>267</v>
      </c>
      <c r="G219" s="258" t="s">
        <v>265</v>
      </c>
      <c r="H219" s="258" t="s">
        <v>267</v>
      </c>
      <c r="I219" s="258" t="s">
        <v>267</v>
      </c>
      <c r="J219" s="258" t="s">
        <v>267</v>
      </c>
      <c r="K219" s="258" t="s">
        <v>265</v>
      </c>
      <c r="L219" s="258" t="s">
        <v>267</v>
      </c>
      <c r="M219" s="258" t="s">
        <v>265</v>
      </c>
      <c r="N219" s="258" t="s">
        <v>265</v>
      </c>
      <c r="O219" s="258" t="s">
        <v>267</v>
      </c>
      <c r="P219" s="258" t="s">
        <v>267</v>
      </c>
      <c r="Q219" s="258" t="s">
        <v>267</v>
      </c>
      <c r="R219" s="258" t="s">
        <v>265</v>
      </c>
      <c r="S219" s="258" t="s">
        <v>265</v>
      </c>
      <c r="T219" s="258" t="s">
        <v>267</v>
      </c>
      <c r="U219" s="258" t="s">
        <v>267</v>
      </c>
      <c r="V219" s="258" t="s">
        <v>267</v>
      </c>
      <c r="W219" s="258" t="s">
        <v>265</v>
      </c>
      <c r="X219" s="258" t="s">
        <v>265</v>
      </c>
      <c r="Y219" s="258" t="s">
        <v>265</v>
      </c>
      <c r="Z219" s="258" t="s">
        <v>265</v>
      </c>
      <c r="AA219" s="258" t="s">
        <v>267</v>
      </c>
      <c r="AB219" s="258" t="s">
        <v>265</v>
      </c>
      <c r="AC219" s="258" t="s">
        <v>265</v>
      </c>
      <c r="AD219" s="258" t="s">
        <v>265</v>
      </c>
      <c r="AE219" s="258" t="s">
        <v>265</v>
      </c>
      <c r="AF219" s="258" t="s">
        <v>267</v>
      </c>
      <c r="AG219" s="258" t="s">
        <v>265</v>
      </c>
      <c r="AH219" s="258" t="s">
        <v>265</v>
      </c>
      <c r="AI219" s="258" t="s">
        <v>265</v>
      </c>
      <c r="AJ219" s="258" t="s">
        <v>267</v>
      </c>
      <c r="AK219" s="258" t="s">
        <v>265</v>
      </c>
      <c r="AL219" s="258" t="s">
        <v>266</v>
      </c>
      <c r="AM219" s="258" t="s">
        <v>266</v>
      </c>
      <c r="AN219" s="258" t="s">
        <v>266</v>
      </c>
      <c r="AO219" s="258" t="s">
        <v>266</v>
      </c>
      <c r="AP219" s="258" t="s">
        <v>266</v>
      </c>
    </row>
    <row r="220" spans="1:42" x14ac:dyDescent="0.2">
      <c r="A220" s="258">
        <v>205805</v>
      </c>
      <c r="B220" s="258" t="str">
        <f>VLOOKUP(A220,'[2]اعلام كامل'!$A$2:$E$7000,5,0)</f>
        <v>س4</v>
      </c>
      <c r="C220" s="258" t="s">
        <v>267</v>
      </c>
      <c r="D220" s="258" t="s">
        <v>265</v>
      </c>
      <c r="E220" s="258" t="s">
        <v>267</v>
      </c>
      <c r="F220" s="258" t="s">
        <v>267</v>
      </c>
      <c r="G220" s="258" t="s">
        <v>267</v>
      </c>
      <c r="H220" s="258" t="s">
        <v>265</v>
      </c>
      <c r="I220" s="258" t="s">
        <v>265</v>
      </c>
      <c r="J220" s="258" t="s">
        <v>267</v>
      </c>
      <c r="K220" s="258" t="s">
        <v>267</v>
      </c>
      <c r="L220" s="258" t="s">
        <v>267</v>
      </c>
      <c r="M220" s="258" t="s">
        <v>267</v>
      </c>
      <c r="N220" s="258" t="s">
        <v>267</v>
      </c>
      <c r="O220" s="258" t="s">
        <v>265</v>
      </c>
      <c r="P220" s="258" t="s">
        <v>267</v>
      </c>
      <c r="Q220" s="258" t="s">
        <v>265</v>
      </c>
      <c r="R220" s="258" t="s">
        <v>267</v>
      </c>
      <c r="S220" s="258" t="s">
        <v>265</v>
      </c>
      <c r="T220" s="258" t="s">
        <v>267</v>
      </c>
      <c r="U220" s="258" t="s">
        <v>265</v>
      </c>
      <c r="V220" s="258" t="s">
        <v>265</v>
      </c>
      <c r="W220" s="258" t="s">
        <v>267</v>
      </c>
      <c r="X220" s="258" t="s">
        <v>267</v>
      </c>
      <c r="Y220" s="258" t="s">
        <v>265</v>
      </c>
      <c r="Z220" s="258" t="s">
        <v>266</v>
      </c>
      <c r="AA220" s="258" t="s">
        <v>267</v>
      </c>
      <c r="AB220" s="258" t="s">
        <v>267</v>
      </c>
      <c r="AC220" s="258" t="s">
        <v>267</v>
      </c>
      <c r="AD220" s="258" t="s">
        <v>267</v>
      </c>
      <c r="AE220" s="258" t="s">
        <v>265</v>
      </c>
      <c r="AF220" s="258" t="s">
        <v>266</v>
      </c>
      <c r="AG220" s="258" t="s">
        <v>266</v>
      </c>
      <c r="AH220" s="258" t="s">
        <v>266</v>
      </c>
      <c r="AI220" s="258" t="s">
        <v>267</v>
      </c>
      <c r="AJ220" s="258" t="s">
        <v>266</v>
      </c>
      <c r="AK220" s="258" t="s">
        <v>267</v>
      </c>
      <c r="AL220" s="258" t="s">
        <v>266</v>
      </c>
      <c r="AM220" s="258" t="s">
        <v>266</v>
      </c>
      <c r="AN220" s="258" t="s">
        <v>266</v>
      </c>
      <c r="AO220" s="258" t="s">
        <v>266</v>
      </c>
      <c r="AP220" s="258" t="s">
        <v>266</v>
      </c>
    </row>
    <row r="221" spans="1:42" x14ac:dyDescent="0.2">
      <c r="A221" s="258">
        <v>205129</v>
      </c>
      <c r="B221" s="258" t="str">
        <f>VLOOKUP(A221,'[2]اعلام كامل'!$A$2:$E$7000,5,0)</f>
        <v>س4</v>
      </c>
      <c r="C221" s="258" t="s">
        <v>267</v>
      </c>
      <c r="D221" s="258" t="s">
        <v>267</v>
      </c>
      <c r="E221" s="258" t="s">
        <v>267</v>
      </c>
      <c r="F221" s="258" t="s">
        <v>265</v>
      </c>
      <c r="G221" s="258" t="s">
        <v>267</v>
      </c>
      <c r="H221" s="258" t="s">
        <v>265</v>
      </c>
      <c r="I221" s="258" t="s">
        <v>265</v>
      </c>
      <c r="J221" s="258" t="s">
        <v>267</v>
      </c>
      <c r="K221" s="258" t="s">
        <v>265</v>
      </c>
      <c r="L221" s="258" t="s">
        <v>265</v>
      </c>
      <c r="M221" s="258" t="s">
        <v>267</v>
      </c>
      <c r="N221" s="258" t="s">
        <v>265</v>
      </c>
      <c r="O221" s="258" t="s">
        <v>265</v>
      </c>
      <c r="P221" s="258" t="s">
        <v>267</v>
      </c>
      <c r="Q221" s="258" t="s">
        <v>267</v>
      </c>
      <c r="R221" s="258" t="s">
        <v>265</v>
      </c>
      <c r="S221" s="258" t="s">
        <v>267</v>
      </c>
      <c r="T221" s="258" t="s">
        <v>265</v>
      </c>
      <c r="U221" s="258" t="s">
        <v>265</v>
      </c>
      <c r="V221" s="258" t="s">
        <v>265</v>
      </c>
      <c r="W221" s="258" t="s">
        <v>267</v>
      </c>
      <c r="X221" s="258" t="s">
        <v>265</v>
      </c>
      <c r="Y221" s="258" t="s">
        <v>267</v>
      </c>
      <c r="Z221" s="258" t="s">
        <v>267</v>
      </c>
      <c r="AA221" s="258" t="s">
        <v>267</v>
      </c>
      <c r="AB221" s="258" t="s">
        <v>266</v>
      </c>
      <c r="AC221" s="258" t="s">
        <v>267</v>
      </c>
      <c r="AD221" s="258" t="s">
        <v>265</v>
      </c>
      <c r="AE221" s="258" t="s">
        <v>265</v>
      </c>
      <c r="AF221" s="258" t="s">
        <v>267</v>
      </c>
      <c r="AG221" s="258" t="s">
        <v>265</v>
      </c>
      <c r="AH221" s="258" t="s">
        <v>265</v>
      </c>
      <c r="AI221" s="258" t="s">
        <v>265</v>
      </c>
      <c r="AJ221" s="258" t="s">
        <v>267</v>
      </c>
      <c r="AK221" s="258" t="s">
        <v>267</v>
      </c>
      <c r="AL221" s="258" t="s">
        <v>266</v>
      </c>
      <c r="AM221" s="258" t="s">
        <v>265</v>
      </c>
      <c r="AN221" s="258" t="s">
        <v>265</v>
      </c>
      <c r="AO221" s="258" t="s">
        <v>265</v>
      </c>
      <c r="AP221" s="258" t="s">
        <v>267</v>
      </c>
    </row>
    <row r="222" spans="1:42" x14ac:dyDescent="0.2">
      <c r="A222" s="258">
        <v>208762</v>
      </c>
      <c r="B222" s="258" t="str">
        <f>VLOOKUP(A222,'[2]اعلام كامل'!$A$2:$E$7000,5,0)</f>
        <v>س4</v>
      </c>
      <c r="C222" s="258" t="s">
        <v>267</v>
      </c>
      <c r="D222" s="258" t="s">
        <v>267</v>
      </c>
      <c r="E222" s="258" t="s">
        <v>267</v>
      </c>
      <c r="F222" s="258" t="s">
        <v>267</v>
      </c>
      <c r="G222" s="258" t="s">
        <v>265</v>
      </c>
      <c r="H222" s="258" t="s">
        <v>267</v>
      </c>
      <c r="I222" s="258" t="s">
        <v>267</v>
      </c>
      <c r="J222" s="258" t="s">
        <v>265</v>
      </c>
      <c r="K222" s="258" t="s">
        <v>267</v>
      </c>
      <c r="L222" s="258" t="s">
        <v>265</v>
      </c>
      <c r="M222" s="258" t="s">
        <v>267</v>
      </c>
      <c r="N222" s="258" t="s">
        <v>267</v>
      </c>
      <c r="O222" s="258" t="s">
        <v>267</v>
      </c>
      <c r="P222" s="258" t="s">
        <v>267</v>
      </c>
      <c r="Q222" s="258" t="s">
        <v>267</v>
      </c>
      <c r="R222" s="258" t="s">
        <v>267</v>
      </c>
      <c r="S222" s="258" t="s">
        <v>267</v>
      </c>
      <c r="T222" s="258" t="s">
        <v>267</v>
      </c>
      <c r="U222" s="258" t="s">
        <v>267</v>
      </c>
      <c r="V222" s="258" t="s">
        <v>267</v>
      </c>
      <c r="W222" s="258" t="s">
        <v>265</v>
      </c>
      <c r="X222" s="258" t="s">
        <v>267</v>
      </c>
      <c r="Y222" s="258" t="s">
        <v>265</v>
      </c>
      <c r="Z222" s="258" t="s">
        <v>267</v>
      </c>
      <c r="AA222" s="258" t="s">
        <v>265</v>
      </c>
      <c r="AB222" s="258" t="s">
        <v>267</v>
      </c>
      <c r="AC222" s="258" t="s">
        <v>267</v>
      </c>
      <c r="AD222" s="258" t="s">
        <v>267</v>
      </c>
      <c r="AE222" s="258" t="s">
        <v>267</v>
      </c>
      <c r="AF222" s="258" t="s">
        <v>267</v>
      </c>
      <c r="AG222" s="258" t="s">
        <v>267</v>
      </c>
      <c r="AH222" s="258" t="s">
        <v>265</v>
      </c>
      <c r="AI222" s="258" t="s">
        <v>267</v>
      </c>
      <c r="AJ222" s="258" t="s">
        <v>267</v>
      </c>
      <c r="AK222" s="258" t="s">
        <v>265</v>
      </c>
      <c r="AL222" s="258" t="s">
        <v>267</v>
      </c>
      <c r="AM222" s="258" t="s">
        <v>265</v>
      </c>
      <c r="AN222" s="258" t="s">
        <v>267</v>
      </c>
      <c r="AO222" s="258" t="s">
        <v>265</v>
      </c>
      <c r="AP222" s="258" t="s">
        <v>265</v>
      </c>
    </row>
    <row r="223" spans="1:42" x14ac:dyDescent="0.2">
      <c r="A223" s="258">
        <v>209198</v>
      </c>
      <c r="B223" s="258" t="str">
        <f>VLOOKUP(A223,'[2]اعلام كامل'!$A$2:$E$7000,5,0)</f>
        <v>س4</v>
      </c>
      <c r="C223" s="258" t="s">
        <v>267</v>
      </c>
      <c r="D223" s="258" t="s">
        <v>267</v>
      </c>
      <c r="E223" s="258" t="s">
        <v>267</v>
      </c>
      <c r="F223" s="258" t="s">
        <v>265</v>
      </c>
      <c r="G223" s="258" t="s">
        <v>265</v>
      </c>
      <c r="H223" s="258" t="s">
        <v>267</v>
      </c>
      <c r="I223" s="258" t="s">
        <v>267</v>
      </c>
      <c r="J223" s="258" t="s">
        <v>267</v>
      </c>
      <c r="K223" s="258" t="s">
        <v>267</v>
      </c>
      <c r="L223" s="258" t="s">
        <v>267</v>
      </c>
      <c r="M223" s="258" t="s">
        <v>267</v>
      </c>
      <c r="N223" s="258" t="s">
        <v>267</v>
      </c>
      <c r="O223" s="258" t="s">
        <v>265</v>
      </c>
      <c r="P223" s="258" t="s">
        <v>267</v>
      </c>
      <c r="Q223" s="258" t="s">
        <v>265</v>
      </c>
      <c r="R223" s="258" t="s">
        <v>267</v>
      </c>
      <c r="S223" s="258" t="s">
        <v>265</v>
      </c>
      <c r="T223" s="258" t="s">
        <v>267</v>
      </c>
      <c r="U223" s="258" t="s">
        <v>267</v>
      </c>
      <c r="V223" s="258" t="s">
        <v>267</v>
      </c>
      <c r="W223" s="258" t="s">
        <v>267</v>
      </c>
      <c r="X223" s="258" t="s">
        <v>267</v>
      </c>
      <c r="Y223" s="258" t="s">
        <v>267</v>
      </c>
      <c r="Z223" s="258" t="s">
        <v>266</v>
      </c>
      <c r="AA223" s="258" t="s">
        <v>267</v>
      </c>
      <c r="AB223" s="258" t="s">
        <v>265</v>
      </c>
      <c r="AC223" s="258" t="s">
        <v>267</v>
      </c>
      <c r="AD223" s="258" t="s">
        <v>265</v>
      </c>
      <c r="AE223" s="258" t="s">
        <v>265</v>
      </c>
      <c r="AF223" s="258" t="s">
        <v>267</v>
      </c>
      <c r="AG223" s="258" t="s">
        <v>266</v>
      </c>
      <c r="AH223" s="258" t="s">
        <v>266</v>
      </c>
      <c r="AI223" s="258" t="s">
        <v>266</v>
      </c>
      <c r="AJ223" s="258" t="s">
        <v>267</v>
      </c>
      <c r="AK223" s="258" t="s">
        <v>267</v>
      </c>
      <c r="AL223" s="258" t="s">
        <v>267</v>
      </c>
      <c r="AM223" s="258" t="s">
        <v>265</v>
      </c>
      <c r="AN223" s="258" t="s">
        <v>267</v>
      </c>
      <c r="AO223" s="258" t="s">
        <v>265</v>
      </c>
      <c r="AP223" s="258" t="s">
        <v>265</v>
      </c>
    </row>
    <row r="224" spans="1:42" x14ac:dyDescent="0.2">
      <c r="A224" s="258">
        <v>211408</v>
      </c>
      <c r="B224" s="258" t="str">
        <f>VLOOKUP(A224,'[2]اعلام كامل'!$A$2:$E$7000,5,0)</f>
        <v>س4</v>
      </c>
      <c r="C224" s="258" t="s">
        <v>267</v>
      </c>
      <c r="D224" s="258" t="s">
        <v>267</v>
      </c>
      <c r="E224" s="258" t="s">
        <v>267</v>
      </c>
      <c r="F224" s="258" t="s">
        <v>265</v>
      </c>
      <c r="G224" s="258" t="s">
        <v>267</v>
      </c>
      <c r="H224" s="258" t="s">
        <v>266</v>
      </c>
      <c r="I224" s="258" t="s">
        <v>267</v>
      </c>
      <c r="J224" s="258" t="s">
        <v>265</v>
      </c>
      <c r="K224" s="258" t="s">
        <v>267</v>
      </c>
      <c r="L224" s="258" t="s">
        <v>267</v>
      </c>
      <c r="M224" s="258" t="s">
        <v>267</v>
      </c>
      <c r="N224" s="258" t="s">
        <v>267</v>
      </c>
      <c r="O224" s="258" t="s">
        <v>267</v>
      </c>
      <c r="P224" s="258" t="s">
        <v>267</v>
      </c>
      <c r="Q224" s="258" t="s">
        <v>267</v>
      </c>
      <c r="R224" s="258" t="s">
        <v>267</v>
      </c>
      <c r="S224" s="258" t="s">
        <v>265</v>
      </c>
      <c r="T224" s="258" t="s">
        <v>267</v>
      </c>
      <c r="U224" s="258" t="s">
        <v>267</v>
      </c>
      <c r="V224" s="258" t="s">
        <v>267</v>
      </c>
      <c r="W224" s="258" t="s">
        <v>267</v>
      </c>
      <c r="X224" s="258" t="s">
        <v>267</v>
      </c>
      <c r="Y224" s="258" t="s">
        <v>267</v>
      </c>
      <c r="Z224" s="258" t="s">
        <v>267</v>
      </c>
      <c r="AA224" s="258" t="s">
        <v>265</v>
      </c>
      <c r="AB224" s="258" t="s">
        <v>267</v>
      </c>
      <c r="AC224" s="258" t="s">
        <v>267</v>
      </c>
      <c r="AD224" s="258" t="s">
        <v>267</v>
      </c>
      <c r="AE224" s="258" t="s">
        <v>265</v>
      </c>
      <c r="AF224" s="258" t="s">
        <v>267</v>
      </c>
      <c r="AG224" s="258" t="s">
        <v>267</v>
      </c>
      <c r="AH224" s="258" t="s">
        <v>267</v>
      </c>
      <c r="AI224" s="258" t="s">
        <v>267</v>
      </c>
      <c r="AJ224" s="258" t="s">
        <v>267</v>
      </c>
      <c r="AK224" s="258" t="s">
        <v>267</v>
      </c>
      <c r="AL224" s="258" t="s">
        <v>267</v>
      </c>
      <c r="AM224" s="258" t="s">
        <v>266</v>
      </c>
      <c r="AN224" s="258" t="s">
        <v>266</v>
      </c>
      <c r="AO224" s="258" t="s">
        <v>267</v>
      </c>
      <c r="AP224" s="258" t="s">
        <v>266</v>
      </c>
    </row>
    <row r="225" spans="1:42" x14ac:dyDescent="0.2">
      <c r="A225" s="258">
        <v>209121</v>
      </c>
      <c r="B225" s="258" t="str">
        <f>VLOOKUP(A225,'[2]اعلام كامل'!$A$2:$E$7000,5,0)</f>
        <v>س4</v>
      </c>
      <c r="C225" s="258" t="s">
        <v>267</v>
      </c>
      <c r="D225" s="258" t="s">
        <v>267</v>
      </c>
      <c r="E225" s="258" t="s">
        <v>267</v>
      </c>
      <c r="F225" s="258" t="s">
        <v>266</v>
      </c>
      <c r="G225" s="258" t="s">
        <v>267</v>
      </c>
      <c r="H225" s="258" t="s">
        <v>267</v>
      </c>
      <c r="I225" s="258" t="s">
        <v>265</v>
      </c>
      <c r="J225" s="258" t="s">
        <v>267</v>
      </c>
      <c r="K225" s="258" t="s">
        <v>267</v>
      </c>
      <c r="L225" s="258" t="s">
        <v>267</v>
      </c>
      <c r="M225" s="258" t="s">
        <v>267</v>
      </c>
      <c r="N225" s="258" t="s">
        <v>267</v>
      </c>
      <c r="O225" s="258" t="s">
        <v>267</v>
      </c>
      <c r="P225" s="258" t="s">
        <v>267</v>
      </c>
      <c r="Q225" s="258" t="s">
        <v>265</v>
      </c>
      <c r="R225" s="258" t="s">
        <v>267</v>
      </c>
      <c r="S225" s="258" t="s">
        <v>265</v>
      </c>
      <c r="T225" s="258" t="s">
        <v>267</v>
      </c>
      <c r="U225" s="258" t="s">
        <v>267</v>
      </c>
      <c r="V225" s="258" t="s">
        <v>267</v>
      </c>
      <c r="W225" s="258" t="s">
        <v>265</v>
      </c>
      <c r="X225" s="258" t="s">
        <v>265</v>
      </c>
      <c r="Y225" s="258" t="s">
        <v>265</v>
      </c>
      <c r="Z225" s="258" t="s">
        <v>267</v>
      </c>
      <c r="AA225" s="258" t="s">
        <v>267</v>
      </c>
      <c r="AB225" s="258" t="s">
        <v>267</v>
      </c>
      <c r="AC225" s="258" t="s">
        <v>267</v>
      </c>
      <c r="AD225" s="258" t="s">
        <v>267</v>
      </c>
      <c r="AE225" s="258" t="s">
        <v>267</v>
      </c>
      <c r="AF225" s="258" t="s">
        <v>265</v>
      </c>
      <c r="AG225" s="258" t="s">
        <v>267</v>
      </c>
      <c r="AH225" s="258" t="s">
        <v>267</v>
      </c>
      <c r="AI225" s="258" t="s">
        <v>265</v>
      </c>
      <c r="AJ225" s="258" t="s">
        <v>267</v>
      </c>
      <c r="AK225" s="258" t="s">
        <v>267</v>
      </c>
      <c r="AL225" s="258" t="s">
        <v>267</v>
      </c>
      <c r="AM225" s="258" t="s">
        <v>265</v>
      </c>
      <c r="AN225" s="258" t="s">
        <v>267</v>
      </c>
      <c r="AO225" s="258" t="s">
        <v>265</v>
      </c>
      <c r="AP225" s="258" t="s">
        <v>265</v>
      </c>
    </row>
    <row r="226" spans="1:42" x14ac:dyDescent="0.2">
      <c r="A226" s="258">
        <v>201122</v>
      </c>
      <c r="B226" s="258" t="str">
        <f>VLOOKUP(A226,'[2]اعلام كامل'!$A$2:$E$7000,5,0)</f>
        <v>س4</v>
      </c>
      <c r="C226" s="258" t="s">
        <v>267</v>
      </c>
      <c r="D226" s="258" t="s">
        <v>267</v>
      </c>
      <c r="E226" s="258" t="s">
        <v>267</v>
      </c>
      <c r="F226" s="258" t="s">
        <v>267</v>
      </c>
      <c r="G226" s="258" t="s">
        <v>267</v>
      </c>
      <c r="H226" s="258" t="s">
        <v>267</v>
      </c>
      <c r="I226" s="258" t="s">
        <v>267</v>
      </c>
      <c r="J226" s="258" t="s">
        <v>267</v>
      </c>
      <c r="K226" s="258" t="s">
        <v>267</v>
      </c>
      <c r="L226" s="258" t="s">
        <v>267</v>
      </c>
      <c r="M226" s="258" t="s">
        <v>267</v>
      </c>
      <c r="N226" s="258" t="s">
        <v>265</v>
      </c>
      <c r="O226" s="258" t="s">
        <v>265</v>
      </c>
      <c r="P226" s="258" t="s">
        <v>267</v>
      </c>
      <c r="Q226" s="258" t="s">
        <v>267</v>
      </c>
      <c r="R226" s="258" t="s">
        <v>267</v>
      </c>
      <c r="S226" s="258" t="s">
        <v>267</v>
      </c>
      <c r="T226" s="258" t="s">
        <v>267</v>
      </c>
      <c r="U226" s="258" t="s">
        <v>267</v>
      </c>
      <c r="V226" s="258" t="s">
        <v>265</v>
      </c>
      <c r="W226" s="258" t="s">
        <v>267</v>
      </c>
      <c r="X226" s="258" t="s">
        <v>265</v>
      </c>
      <c r="Y226" s="258" t="s">
        <v>265</v>
      </c>
      <c r="Z226" s="258" t="s">
        <v>267</v>
      </c>
      <c r="AA226" s="258" t="s">
        <v>265</v>
      </c>
      <c r="AB226" s="258" t="s">
        <v>267</v>
      </c>
      <c r="AC226" s="258" t="s">
        <v>267</v>
      </c>
      <c r="AD226" s="258" t="s">
        <v>267</v>
      </c>
      <c r="AE226" s="258" t="s">
        <v>267</v>
      </c>
      <c r="AF226" s="258" t="s">
        <v>267</v>
      </c>
      <c r="AG226" s="258" t="s">
        <v>267</v>
      </c>
      <c r="AH226" s="258" t="s">
        <v>266</v>
      </c>
      <c r="AI226" s="258" t="s">
        <v>267</v>
      </c>
      <c r="AJ226" s="258" t="s">
        <v>265</v>
      </c>
      <c r="AK226" s="258" t="s">
        <v>265</v>
      </c>
      <c r="AL226" s="258" t="s">
        <v>267</v>
      </c>
      <c r="AM226" s="258" t="s">
        <v>265</v>
      </c>
      <c r="AN226" s="258" t="s">
        <v>267</v>
      </c>
      <c r="AO226" s="258" t="s">
        <v>267</v>
      </c>
      <c r="AP226" s="258" t="s">
        <v>267</v>
      </c>
    </row>
    <row r="227" spans="1:42" x14ac:dyDescent="0.2">
      <c r="A227" s="258">
        <v>204657</v>
      </c>
      <c r="B227" s="258" t="str">
        <f>VLOOKUP(A227,'[2]اعلام كامل'!$A$2:$E$7000,5,0)</f>
        <v>س4</v>
      </c>
      <c r="C227" s="258" t="s">
        <v>267</v>
      </c>
      <c r="D227" s="258" t="s">
        <v>265</v>
      </c>
      <c r="E227" s="258" t="s">
        <v>265</v>
      </c>
      <c r="F227" s="258" t="s">
        <v>265</v>
      </c>
      <c r="G227" s="258" t="s">
        <v>267</v>
      </c>
      <c r="H227" s="258" t="s">
        <v>267</v>
      </c>
      <c r="I227" s="258" t="s">
        <v>265</v>
      </c>
      <c r="J227" s="258" t="s">
        <v>267</v>
      </c>
      <c r="K227" s="258" t="s">
        <v>265</v>
      </c>
      <c r="L227" s="258" t="s">
        <v>265</v>
      </c>
      <c r="M227" s="258" t="s">
        <v>265</v>
      </c>
      <c r="N227" s="258" t="s">
        <v>265</v>
      </c>
      <c r="O227" s="258" t="s">
        <v>267</v>
      </c>
      <c r="P227" s="258" t="s">
        <v>267</v>
      </c>
      <c r="Q227" s="258" t="s">
        <v>265</v>
      </c>
      <c r="R227" s="258" t="s">
        <v>267</v>
      </c>
      <c r="S227" s="258" t="s">
        <v>265</v>
      </c>
      <c r="T227" s="258" t="s">
        <v>267</v>
      </c>
      <c r="U227" s="258" t="s">
        <v>267</v>
      </c>
      <c r="V227" s="258" t="s">
        <v>265</v>
      </c>
      <c r="W227" s="258" t="s">
        <v>267</v>
      </c>
      <c r="X227" s="258" t="s">
        <v>265</v>
      </c>
      <c r="Y227" s="258" t="s">
        <v>265</v>
      </c>
      <c r="Z227" s="258" t="s">
        <v>266</v>
      </c>
      <c r="AA227" s="258" t="s">
        <v>267</v>
      </c>
      <c r="AB227" s="258" t="s">
        <v>267</v>
      </c>
      <c r="AC227" s="258" t="s">
        <v>265</v>
      </c>
      <c r="AD227" s="258" t="s">
        <v>267</v>
      </c>
      <c r="AE227" s="258" t="s">
        <v>267</v>
      </c>
      <c r="AF227" s="258" t="s">
        <v>265</v>
      </c>
      <c r="AG227" s="258" t="s">
        <v>265</v>
      </c>
      <c r="AH227" s="258" t="s">
        <v>266</v>
      </c>
      <c r="AI227" s="258" t="s">
        <v>266</v>
      </c>
      <c r="AJ227" s="258" t="s">
        <v>267</v>
      </c>
      <c r="AK227" s="258" t="s">
        <v>265</v>
      </c>
      <c r="AL227" s="258" t="s">
        <v>265</v>
      </c>
      <c r="AM227" s="258" t="s">
        <v>266</v>
      </c>
      <c r="AN227" s="258" t="s">
        <v>266</v>
      </c>
      <c r="AO227" s="258" t="s">
        <v>265</v>
      </c>
      <c r="AP227" s="258" t="s">
        <v>265</v>
      </c>
    </row>
    <row r="228" spans="1:42" x14ac:dyDescent="0.2">
      <c r="A228" s="258">
        <v>201268</v>
      </c>
      <c r="B228" s="258" t="str">
        <f>VLOOKUP(A228,'[2]اعلام كامل'!$A$2:$E$7000,5,0)</f>
        <v>س4</v>
      </c>
      <c r="C228" s="258" t="s">
        <v>267</v>
      </c>
      <c r="D228" s="258" t="s">
        <v>267</v>
      </c>
      <c r="E228" s="258" t="s">
        <v>265</v>
      </c>
      <c r="F228" s="258" t="s">
        <v>267</v>
      </c>
      <c r="G228" s="258" t="s">
        <v>265</v>
      </c>
      <c r="H228" s="258" t="s">
        <v>267</v>
      </c>
      <c r="I228" s="258" t="s">
        <v>265</v>
      </c>
      <c r="J228" s="258" t="s">
        <v>265</v>
      </c>
      <c r="K228" s="258" t="s">
        <v>265</v>
      </c>
      <c r="L228" s="258" t="s">
        <v>265</v>
      </c>
      <c r="M228" s="258" t="s">
        <v>267</v>
      </c>
      <c r="N228" s="258" t="s">
        <v>267</v>
      </c>
      <c r="O228" s="258" t="s">
        <v>267</v>
      </c>
      <c r="P228" s="258" t="s">
        <v>265</v>
      </c>
      <c r="Q228" s="258" t="s">
        <v>265</v>
      </c>
      <c r="R228" s="258" t="s">
        <v>267</v>
      </c>
      <c r="S228" s="258" t="s">
        <v>265</v>
      </c>
      <c r="T228" s="258" t="s">
        <v>267</v>
      </c>
      <c r="U228" s="258" t="s">
        <v>267</v>
      </c>
      <c r="V228" s="258" t="s">
        <v>265</v>
      </c>
      <c r="W228" s="258" t="s">
        <v>267</v>
      </c>
      <c r="X228" s="258" t="s">
        <v>265</v>
      </c>
      <c r="Y228" s="258" t="s">
        <v>267</v>
      </c>
      <c r="Z228" s="258" t="s">
        <v>265</v>
      </c>
      <c r="AA228" s="258" t="s">
        <v>265</v>
      </c>
      <c r="AB228" s="258" t="s">
        <v>267</v>
      </c>
      <c r="AC228" s="258" t="s">
        <v>265</v>
      </c>
      <c r="AD228" s="258" t="s">
        <v>267</v>
      </c>
      <c r="AE228" s="258" t="s">
        <v>265</v>
      </c>
      <c r="AF228" s="258" t="s">
        <v>265</v>
      </c>
      <c r="AG228" s="258" t="s">
        <v>265</v>
      </c>
      <c r="AH228" s="258" t="s">
        <v>265</v>
      </c>
      <c r="AI228" s="258" t="s">
        <v>265</v>
      </c>
      <c r="AJ228" s="258" t="s">
        <v>267</v>
      </c>
      <c r="AK228" s="258" t="s">
        <v>267</v>
      </c>
      <c r="AL228" s="258" t="s">
        <v>265</v>
      </c>
      <c r="AM228" s="258" t="s">
        <v>265</v>
      </c>
      <c r="AN228" s="258" t="s">
        <v>267</v>
      </c>
      <c r="AO228" s="258" t="s">
        <v>267</v>
      </c>
      <c r="AP228" s="258" t="s">
        <v>267</v>
      </c>
    </row>
    <row r="229" spans="1:42" x14ac:dyDescent="0.2">
      <c r="A229" s="258">
        <v>201153</v>
      </c>
      <c r="B229" s="258" t="str">
        <f>VLOOKUP(A229,'[2]اعلام كامل'!$A$2:$E$7000,5,0)</f>
        <v>س4</v>
      </c>
      <c r="C229" s="258" t="s">
        <v>267</v>
      </c>
      <c r="D229" s="258" t="s">
        <v>267</v>
      </c>
      <c r="E229" s="258" t="s">
        <v>267</v>
      </c>
      <c r="F229" s="258" t="s">
        <v>267</v>
      </c>
      <c r="G229" s="258" t="s">
        <v>265</v>
      </c>
      <c r="H229" s="258" t="s">
        <v>265</v>
      </c>
      <c r="I229" s="258" t="s">
        <v>267</v>
      </c>
      <c r="J229" s="258" t="s">
        <v>267</v>
      </c>
      <c r="K229" s="258" t="s">
        <v>267</v>
      </c>
      <c r="L229" s="258" t="s">
        <v>265</v>
      </c>
      <c r="M229" s="258" t="s">
        <v>267</v>
      </c>
      <c r="N229" s="258" t="s">
        <v>267</v>
      </c>
      <c r="O229" s="258" t="s">
        <v>267</v>
      </c>
      <c r="P229" s="258" t="s">
        <v>267</v>
      </c>
      <c r="Q229" s="258" t="s">
        <v>267</v>
      </c>
      <c r="R229" s="258" t="s">
        <v>267</v>
      </c>
      <c r="S229" s="258" t="s">
        <v>265</v>
      </c>
      <c r="T229" s="258" t="s">
        <v>265</v>
      </c>
      <c r="U229" s="258" t="s">
        <v>265</v>
      </c>
      <c r="V229" s="258" t="s">
        <v>267</v>
      </c>
      <c r="W229" s="258" t="s">
        <v>267</v>
      </c>
      <c r="X229" s="258" t="s">
        <v>265</v>
      </c>
      <c r="Y229" s="258" t="s">
        <v>265</v>
      </c>
      <c r="Z229" s="258" t="s">
        <v>265</v>
      </c>
      <c r="AA229" s="258" t="s">
        <v>267</v>
      </c>
      <c r="AB229" s="258" t="s">
        <v>265</v>
      </c>
      <c r="AC229" s="258" t="s">
        <v>265</v>
      </c>
      <c r="AD229" s="258" t="s">
        <v>267</v>
      </c>
      <c r="AE229" s="258" t="s">
        <v>265</v>
      </c>
      <c r="AF229" s="258" t="s">
        <v>265</v>
      </c>
      <c r="AG229" s="258" t="s">
        <v>265</v>
      </c>
      <c r="AH229" s="258" t="s">
        <v>267</v>
      </c>
      <c r="AI229" s="258" t="s">
        <v>267</v>
      </c>
      <c r="AJ229" s="258" t="s">
        <v>267</v>
      </c>
      <c r="AK229" s="258" t="s">
        <v>265</v>
      </c>
      <c r="AL229" s="258" t="s">
        <v>265</v>
      </c>
      <c r="AM229" s="258" t="s">
        <v>265</v>
      </c>
      <c r="AN229" s="258" t="s">
        <v>267</v>
      </c>
      <c r="AO229" s="258" t="s">
        <v>267</v>
      </c>
      <c r="AP229" s="258" t="s">
        <v>265</v>
      </c>
    </row>
    <row r="230" spans="1:42" x14ac:dyDescent="0.2">
      <c r="A230" s="258">
        <v>210434</v>
      </c>
      <c r="B230" s="258" t="str">
        <f>VLOOKUP(A230,'[2]اعلام كامل'!$A$2:$E$7000,5,0)</f>
        <v>س4</v>
      </c>
      <c r="C230" s="258" t="s">
        <v>267</v>
      </c>
      <c r="D230" s="258" t="s">
        <v>267</v>
      </c>
      <c r="E230" s="258" t="s">
        <v>267</v>
      </c>
      <c r="F230" s="258" t="s">
        <v>267</v>
      </c>
      <c r="G230" s="258" t="s">
        <v>267</v>
      </c>
      <c r="H230" s="258" t="s">
        <v>265</v>
      </c>
      <c r="I230" s="258" t="s">
        <v>267</v>
      </c>
      <c r="J230" s="258" t="s">
        <v>266</v>
      </c>
      <c r="K230" s="258" t="s">
        <v>265</v>
      </c>
      <c r="L230" s="258" t="s">
        <v>267</v>
      </c>
      <c r="M230" s="258" t="s">
        <v>265</v>
      </c>
      <c r="N230" s="258" t="s">
        <v>267</v>
      </c>
      <c r="O230" s="258" t="s">
        <v>265</v>
      </c>
      <c r="P230" s="258" t="s">
        <v>267</v>
      </c>
      <c r="Q230" s="258" t="s">
        <v>265</v>
      </c>
      <c r="R230" s="258" t="s">
        <v>265</v>
      </c>
      <c r="S230" s="258" t="s">
        <v>267</v>
      </c>
      <c r="T230" s="258" t="s">
        <v>265</v>
      </c>
      <c r="U230" s="258" t="s">
        <v>265</v>
      </c>
      <c r="V230" s="258" t="s">
        <v>265</v>
      </c>
      <c r="W230" s="258" t="s">
        <v>267</v>
      </c>
      <c r="X230" s="258" t="s">
        <v>267</v>
      </c>
      <c r="Y230" s="258" t="s">
        <v>267</v>
      </c>
      <c r="Z230" s="258" t="s">
        <v>267</v>
      </c>
      <c r="AA230" s="258" t="s">
        <v>265</v>
      </c>
      <c r="AB230" s="258" t="s">
        <v>267</v>
      </c>
      <c r="AC230" s="258" t="s">
        <v>265</v>
      </c>
      <c r="AD230" s="258" t="s">
        <v>267</v>
      </c>
      <c r="AE230" s="258" t="s">
        <v>265</v>
      </c>
      <c r="AF230" s="258" t="s">
        <v>267</v>
      </c>
      <c r="AG230" s="258" t="s">
        <v>265</v>
      </c>
      <c r="AH230" s="258" t="s">
        <v>267</v>
      </c>
      <c r="AI230" s="258" t="s">
        <v>265</v>
      </c>
      <c r="AJ230" s="258" t="s">
        <v>267</v>
      </c>
      <c r="AK230" s="258" t="s">
        <v>267</v>
      </c>
      <c r="AL230" s="258" t="s">
        <v>265</v>
      </c>
      <c r="AM230" s="258" t="s">
        <v>267</v>
      </c>
      <c r="AN230" s="258" t="s">
        <v>267</v>
      </c>
      <c r="AO230" s="258" t="s">
        <v>267</v>
      </c>
      <c r="AP230" s="258" t="s">
        <v>265</v>
      </c>
    </row>
    <row r="231" spans="1:42" x14ac:dyDescent="0.2">
      <c r="A231" s="258">
        <v>209223</v>
      </c>
      <c r="B231" s="258" t="str">
        <f>VLOOKUP(A231,'[2]اعلام كامل'!$A$2:$E$7000,5,0)</f>
        <v>س4</v>
      </c>
      <c r="C231" s="258" t="s">
        <v>265</v>
      </c>
      <c r="D231" s="258" t="s">
        <v>267</v>
      </c>
      <c r="E231" s="258" t="s">
        <v>267</v>
      </c>
      <c r="F231" s="258" t="s">
        <v>267</v>
      </c>
      <c r="G231" s="258" t="s">
        <v>267</v>
      </c>
      <c r="H231" s="258" t="s">
        <v>267</v>
      </c>
      <c r="I231" s="258" t="s">
        <v>267</v>
      </c>
      <c r="J231" s="258" t="s">
        <v>267</v>
      </c>
      <c r="K231" s="258" t="s">
        <v>267</v>
      </c>
      <c r="L231" s="258" t="s">
        <v>267</v>
      </c>
      <c r="M231" s="258" t="s">
        <v>267</v>
      </c>
      <c r="N231" s="258" t="s">
        <v>267</v>
      </c>
      <c r="O231" s="258" t="s">
        <v>267</v>
      </c>
      <c r="P231" s="258" t="s">
        <v>266</v>
      </c>
      <c r="Q231" s="258" t="s">
        <v>265</v>
      </c>
      <c r="R231" s="258" t="s">
        <v>266</v>
      </c>
      <c r="S231" s="258" t="s">
        <v>266</v>
      </c>
      <c r="T231" s="258" t="s">
        <v>266</v>
      </c>
      <c r="U231" s="258" t="s">
        <v>266</v>
      </c>
      <c r="V231" s="258" t="s">
        <v>266</v>
      </c>
      <c r="W231" s="258" t="s">
        <v>266</v>
      </c>
      <c r="X231" s="258" t="s">
        <v>266</v>
      </c>
      <c r="Y231" s="258" t="s">
        <v>266</v>
      </c>
      <c r="Z231" s="258" t="s">
        <v>266</v>
      </c>
      <c r="AA231" s="258" t="s">
        <v>266</v>
      </c>
      <c r="AB231" s="258" t="s">
        <v>266</v>
      </c>
      <c r="AC231" s="258" t="s">
        <v>266</v>
      </c>
      <c r="AD231" s="258" t="s">
        <v>266</v>
      </c>
      <c r="AE231" s="258" t="s">
        <v>266</v>
      </c>
      <c r="AF231" s="258" t="s">
        <v>266</v>
      </c>
      <c r="AG231" s="258" t="s">
        <v>266</v>
      </c>
      <c r="AH231" s="258" t="s">
        <v>266</v>
      </c>
      <c r="AI231" s="258" t="s">
        <v>266</v>
      </c>
      <c r="AJ231" s="258" t="s">
        <v>266</v>
      </c>
      <c r="AK231" s="258" t="s">
        <v>267</v>
      </c>
      <c r="AL231" s="258" t="s">
        <v>266</v>
      </c>
      <c r="AM231" s="258" t="s">
        <v>266</v>
      </c>
      <c r="AN231" s="258" t="s">
        <v>266</v>
      </c>
      <c r="AO231" s="258" t="s">
        <v>266</v>
      </c>
      <c r="AP231" s="258" t="s">
        <v>266</v>
      </c>
    </row>
    <row r="232" spans="1:42" x14ac:dyDescent="0.2">
      <c r="A232" s="258">
        <v>205586</v>
      </c>
      <c r="B232" s="258" t="str">
        <f>VLOOKUP(A232,'[2]اعلام كامل'!$A$2:$E$7000,5,0)</f>
        <v>س4</v>
      </c>
      <c r="C232" s="258" t="s">
        <v>265</v>
      </c>
      <c r="D232" s="258" t="s">
        <v>265</v>
      </c>
      <c r="E232" s="258" t="s">
        <v>265</v>
      </c>
      <c r="F232" s="258" t="s">
        <v>265</v>
      </c>
      <c r="G232" s="258" t="s">
        <v>265</v>
      </c>
      <c r="H232" s="258" t="s">
        <v>267</v>
      </c>
      <c r="I232" s="258" t="s">
        <v>267</v>
      </c>
      <c r="J232" s="258" t="s">
        <v>265</v>
      </c>
      <c r="K232" s="258" t="s">
        <v>267</v>
      </c>
      <c r="L232" s="258" t="s">
        <v>265</v>
      </c>
      <c r="M232" s="258" t="s">
        <v>265</v>
      </c>
      <c r="N232" s="258" t="s">
        <v>265</v>
      </c>
      <c r="O232" s="258" t="s">
        <v>265</v>
      </c>
      <c r="P232" s="258" t="s">
        <v>265</v>
      </c>
      <c r="Q232" s="258" t="s">
        <v>265</v>
      </c>
      <c r="R232" s="258" t="s">
        <v>265</v>
      </c>
      <c r="S232" s="258" t="s">
        <v>265</v>
      </c>
      <c r="T232" s="258" t="s">
        <v>267</v>
      </c>
      <c r="U232" s="258" t="s">
        <v>267</v>
      </c>
      <c r="V232" s="258" t="s">
        <v>266</v>
      </c>
      <c r="W232" s="258" t="s">
        <v>265</v>
      </c>
      <c r="X232" s="258" t="s">
        <v>267</v>
      </c>
      <c r="Y232" s="258" t="s">
        <v>265</v>
      </c>
      <c r="Z232" s="258" t="s">
        <v>267</v>
      </c>
      <c r="AA232" s="258" t="s">
        <v>265</v>
      </c>
      <c r="AB232" s="258" t="s">
        <v>267</v>
      </c>
      <c r="AC232" s="258" t="s">
        <v>265</v>
      </c>
      <c r="AD232" s="258" t="s">
        <v>267</v>
      </c>
      <c r="AE232" s="258" t="s">
        <v>265</v>
      </c>
      <c r="AF232" s="258" t="s">
        <v>265</v>
      </c>
      <c r="AG232" s="258" t="s">
        <v>265</v>
      </c>
      <c r="AH232" s="258" t="s">
        <v>265</v>
      </c>
      <c r="AI232" s="258" t="s">
        <v>265</v>
      </c>
      <c r="AJ232" s="258" t="s">
        <v>266</v>
      </c>
      <c r="AK232" s="258" t="s">
        <v>265</v>
      </c>
      <c r="AL232" s="258" t="s">
        <v>266</v>
      </c>
      <c r="AM232" s="258" t="s">
        <v>267</v>
      </c>
      <c r="AN232" s="258" t="s">
        <v>266</v>
      </c>
      <c r="AO232" s="258" t="s">
        <v>266</v>
      </c>
      <c r="AP232" s="258" t="s">
        <v>267</v>
      </c>
    </row>
    <row r="233" spans="1:42" x14ac:dyDescent="0.2">
      <c r="A233" s="258">
        <v>203789</v>
      </c>
      <c r="B233" s="258" t="str">
        <f>VLOOKUP(A233,'[2]اعلام كامل'!$A$2:$E$7000,5,0)</f>
        <v>س4</v>
      </c>
      <c r="C233" s="258" t="s">
        <v>265</v>
      </c>
      <c r="D233" s="258" t="s">
        <v>265</v>
      </c>
      <c r="E233" s="258" t="s">
        <v>265</v>
      </c>
      <c r="F233" s="258" t="s">
        <v>265</v>
      </c>
      <c r="G233" s="258" t="s">
        <v>265</v>
      </c>
      <c r="H233" s="258" t="s">
        <v>267</v>
      </c>
      <c r="I233" s="258" t="s">
        <v>267</v>
      </c>
      <c r="J233" s="258" t="s">
        <v>265</v>
      </c>
      <c r="K233" s="258" t="s">
        <v>265</v>
      </c>
      <c r="L233" s="258" t="s">
        <v>265</v>
      </c>
      <c r="M233" s="258" t="s">
        <v>265</v>
      </c>
      <c r="N233" s="258" t="s">
        <v>267</v>
      </c>
      <c r="O233" s="258" t="s">
        <v>267</v>
      </c>
      <c r="P233" s="258" t="s">
        <v>265</v>
      </c>
      <c r="Q233" s="258" t="s">
        <v>265</v>
      </c>
      <c r="R233" s="258" t="s">
        <v>267</v>
      </c>
      <c r="S233" s="258" t="s">
        <v>265</v>
      </c>
      <c r="T233" s="258" t="s">
        <v>267</v>
      </c>
      <c r="U233" s="258" t="s">
        <v>267</v>
      </c>
      <c r="V233" s="258" t="s">
        <v>267</v>
      </c>
      <c r="W233" s="258" t="s">
        <v>267</v>
      </c>
      <c r="X233" s="258" t="s">
        <v>267</v>
      </c>
      <c r="Y233" s="258" t="s">
        <v>267</v>
      </c>
      <c r="Z233" s="258" t="s">
        <v>267</v>
      </c>
      <c r="AA233" s="258" t="s">
        <v>267</v>
      </c>
      <c r="AB233" s="258" t="s">
        <v>266</v>
      </c>
      <c r="AC233" s="258" t="s">
        <v>266</v>
      </c>
      <c r="AD233" s="258" t="s">
        <v>267</v>
      </c>
      <c r="AE233" s="258" t="s">
        <v>267</v>
      </c>
      <c r="AF233" s="258" t="s">
        <v>267</v>
      </c>
      <c r="AG233" s="258" t="s">
        <v>267</v>
      </c>
      <c r="AH233" s="258" t="s">
        <v>267</v>
      </c>
      <c r="AI233" s="258" t="s">
        <v>267</v>
      </c>
      <c r="AJ233" s="258" t="s">
        <v>267</v>
      </c>
      <c r="AK233" s="258" t="s">
        <v>267</v>
      </c>
      <c r="AL233" s="258" t="s">
        <v>266</v>
      </c>
      <c r="AM233" s="258" t="s">
        <v>266</v>
      </c>
      <c r="AN233" s="258" t="s">
        <v>266</v>
      </c>
      <c r="AO233" s="258" t="s">
        <v>266</v>
      </c>
      <c r="AP233" s="258" t="s">
        <v>266</v>
      </c>
    </row>
    <row r="234" spans="1:42" x14ac:dyDescent="0.2">
      <c r="A234" s="258">
        <v>203715</v>
      </c>
      <c r="B234" s="258" t="str">
        <f>VLOOKUP(A234,'[2]اعلام كامل'!$A$2:$E$7000,5,0)</f>
        <v>س4</v>
      </c>
      <c r="C234" s="258" t="s">
        <v>265</v>
      </c>
      <c r="D234" s="258" t="s">
        <v>267</v>
      </c>
      <c r="E234" s="258" t="s">
        <v>267</v>
      </c>
      <c r="F234" s="258" t="s">
        <v>267</v>
      </c>
      <c r="G234" s="258" t="s">
        <v>265</v>
      </c>
      <c r="H234" s="258" t="s">
        <v>267</v>
      </c>
      <c r="I234" s="258" t="s">
        <v>267</v>
      </c>
      <c r="J234" s="258" t="s">
        <v>265</v>
      </c>
      <c r="K234" s="258" t="s">
        <v>265</v>
      </c>
      <c r="L234" s="258" t="s">
        <v>267</v>
      </c>
      <c r="M234" s="258" t="s">
        <v>267</v>
      </c>
      <c r="N234" s="258" t="s">
        <v>267</v>
      </c>
      <c r="O234" s="258" t="s">
        <v>267</v>
      </c>
      <c r="P234" s="258" t="s">
        <v>266</v>
      </c>
      <c r="Q234" s="258" t="s">
        <v>265</v>
      </c>
      <c r="R234" s="258" t="s">
        <v>266</v>
      </c>
      <c r="S234" s="258" t="s">
        <v>267</v>
      </c>
      <c r="T234" s="258" t="s">
        <v>267</v>
      </c>
      <c r="U234" s="258" t="s">
        <v>267</v>
      </c>
      <c r="V234" s="258" t="s">
        <v>267</v>
      </c>
      <c r="W234" s="258" t="s">
        <v>267</v>
      </c>
      <c r="X234" s="258" t="s">
        <v>267</v>
      </c>
      <c r="Y234" s="258" t="s">
        <v>267</v>
      </c>
      <c r="Z234" s="258" t="s">
        <v>267</v>
      </c>
      <c r="AA234" s="258" t="s">
        <v>267</v>
      </c>
      <c r="AB234" s="258" t="s">
        <v>267</v>
      </c>
      <c r="AC234" s="258" t="s">
        <v>267</v>
      </c>
      <c r="AD234" s="258" t="s">
        <v>267</v>
      </c>
      <c r="AE234" s="258" t="s">
        <v>267</v>
      </c>
      <c r="AF234" s="258" t="s">
        <v>267</v>
      </c>
      <c r="AG234" s="258" t="s">
        <v>266</v>
      </c>
      <c r="AH234" s="258" t="s">
        <v>267</v>
      </c>
      <c r="AI234" s="258" t="s">
        <v>267</v>
      </c>
      <c r="AJ234" s="258" t="s">
        <v>267</v>
      </c>
      <c r="AK234" s="258" t="s">
        <v>267</v>
      </c>
      <c r="AL234" s="258" t="s">
        <v>266</v>
      </c>
      <c r="AM234" s="258" t="s">
        <v>266</v>
      </c>
      <c r="AN234" s="258" t="s">
        <v>266</v>
      </c>
      <c r="AO234" s="258" t="s">
        <v>266</v>
      </c>
      <c r="AP234" s="258" t="s">
        <v>266</v>
      </c>
    </row>
    <row r="235" spans="1:42" x14ac:dyDescent="0.2">
      <c r="A235" s="258">
        <v>208393</v>
      </c>
      <c r="B235" s="258" t="str">
        <f>VLOOKUP(A235,'[2]اعلام كامل'!$A$2:$E$7000,5,0)</f>
        <v>س4</v>
      </c>
      <c r="C235" s="258" t="s">
        <v>265</v>
      </c>
      <c r="D235" s="258" t="s">
        <v>265</v>
      </c>
      <c r="E235" s="258" t="s">
        <v>267</v>
      </c>
      <c r="F235" s="258" t="s">
        <v>265</v>
      </c>
      <c r="G235" s="258" t="s">
        <v>267</v>
      </c>
      <c r="H235" s="258" t="s">
        <v>265</v>
      </c>
      <c r="I235" s="258" t="s">
        <v>265</v>
      </c>
      <c r="J235" s="258" t="s">
        <v>265</v>
      </c>
      <c r="K235" s="258" t="s">
        <v>267</v>
      </c>
      <c r="L235" s="258" t="s">
        <v>265</v>
      </c>
      <c r="M235" s="258" t="s">
        <v>267</v>
      </c>
      <c r="N235" s="258" t="s">
        <v>265</v>
      </c>
      <c r="O235" s="258" t="s">
        <v>267</v>
      </c>
      <c r="P235" s="258" t="s">
        <v>265</v>
      </c>
      <c r="Q235" s="258" t="s">
        <v>267</v>
      </c>
      <c r="R235" s="258" t="s">
        <v>265</v>
      </c>
      <c r="S235" s="258" t="s">
        <v>265</v>
      </c>
      <c r="T235" s="258" t="s">
        <v>267</v>
      </c>
      <c r="U235" s="258" t="s">
        <v>267</v>
      </c>
      <c r="V235" s="258" t="s">
        <v>267</v>
      </c>
      <c r="W235" s="258" t="s">
        <v>267</v>
      </c>
      <c r="X235" s="258" t="s">
        <v>265</v>
      </c>
      <c r="Y235" s="258" t="s">
        <v>267</v>
      </c>
      <c r="Z235" s="258" t="s">
        <v>265</v>
      </c>
      <c r="AA235" s="258" t="s">
        <v>267</v>
      </c>
      <c r="AB235" s="258" t="s">
        <v>267</v>
      </c>
      <c r="AC235" s="258" t="s">
        <v>265</v>
      </c>
      <c r="AD235" s="258" t="s">
        <v>267</v>
      </c>
      <c r="AE235" s="258" t="s">
        <v>265</v>
      </c>
      <c r="AF235" s="258" t="s">
        <v>265</v>
      </c>
      <c r="AG235" s="258" t="s">
        <v>267</v>
      </c>
      <c r="AH235" s="258" t="s">
        <v>266</v>
      </c>
      <c r="AI235" s="258" t="s">
        <v>266</v>
      </c>
      <c r="AJ235" s="258" t="s">
        <v>266</v>
      </c>
      <c r="AK235" s="258" t="s">
        <v>266</v>
      </c>
      <c r="AL235" s="258" t="s">
        <v>266</v>
      </c>
      <c r="AM235" s="258" t="s">
        <v>266</v>
      </c>
      <c r="AN235" s="258" t="s">
        <v>266</v>
      </c>
      <c r="AO235" s="258" t="s">
        <v>266</v>
      </c>
      <c r="AP235" s="258" t="s">
        <v>266</v>
      </c>
    </row>
    <row r="236" spans="1:42" x14ac:dyDescent="0.2">
      <c r="A236" s="258">
        <v>204140</v>
      </c>
      <c r="B236" s="258" t="str">
        <f>VLOOKUP(A236,'[2]اعلام كامل'!$A$2:$E$7000,5,0)</f>
        <v>س4</v>
      </c>
      <c r="C236" s="258" t="s">
        <v>265</v>
      </c>
      <c r="D236" s="258" t="s">
        <v>265</v>
      </c>
      <c r="E236" s="258" t="s">
        <v>265</v>
      </c>
      <c r="F236" s="258" t="s">
        <v>267</v>
      </c>
      <c r="G236" s="258" t="s">
        <v>267</v>
      </c>
      <c r="H236" s="258" t="s">
        <v>265</v>
      </c>
      <c r="I236" s="258" t="s">
        <v>265</v>
      </c>
      <c r="J236" s="258" t="s">
        <v>265</v>
      </c>
      <c r="K236" s="258" t="s">
        <v>265</v>
      </c>
      <c r="L236" s="258" t="s">
        <v>265</v>
      </c>
      <c r="M236" s="258" t="s">
        <v>265</v>
      </c>
      <c r="N236" s="258" t="s">
        <v>267</v>
      </c>
      <c r="O236" s="258" t="s">
        <v>267</v>
      </c>
      <c r="P236" s="258" t="s">
        <v>267</v>
      </c>
      <c r="Q236" s="258" t="s">
        <v>265</v>
      </c>
      <c r="R236" s="258" t="s">
        <v>266</v>
      </c>
      <c r="S236" s="258" t="s">
        <v>267</v>
      </c>
      <c r="T236" s="258" t="s">
        <v>267</v>
      </c>
      <c r="U236" s="258" t="s">
        <v>267</v>
      </c>
      <c r="V236" s="258" t="s">
        <v>267</v>
      </c>
      <c r="W236" s="258" t="s">
        <v>265</v>
      </c>
      <c r="X236" s="258" t="s">
        <v>265</v>
      </c>
      <c r="Y236" s="258" t="s">
        <v>265</v>
      </c>
      <c r="Z236" s="258" t="s">
        <v>266</v>
      </c>
      <c r="AA236" s="258" t="s">
        <v>267</v>
      </c>
      <c r="AB236" s="258" t="s">
        <v>267</v>
      </c>
      <c r="AC236" s="258" t="s">
        <v>267</v>
      </c>
      <c r="AD236" s="258" t="s">
        <v>267</v>
      </c>
      <c r="AE236" s="258" t="s">
        <v>265</v>
      </c>
      <c r="AF236" s="258" t="s">
        <v>266</v>
      </c>
      <c r="AG236" s="258" t="s">
        <v>267</v>
      </c>
      <c r="AH236" s="258" t="s">
        <v>267</v>
      </c>
      <c r="AI236" s="258" t="s">
        <v>265</v>
      </c>
      <c r="AJ236" s="258" t="s">
        <v>267</v>
      </c>
      <c r="AK236" s="258" t="s">
        <v>265</v>
      </c>
      <c r="AL236" s="258" t="s">
        <v>266</v>
      </c>
      <c r="AM236" s="258" t="s">
        <v>266</v>
      </c>
      <c r="AN236" s="258" t="s">
        <v>266</v>
      </c>
      <c r="AO236" s="258" t="s">
        <v>266</v>
      </c>
      <c r="AP236" s="258" t="s">
        <v>266</v>
      </c>
    </row>
    <row r="237" spans="1:42" x14ac:dyDescent="0.2">
      <c r="A237" s="258">
        <v>201027</v>
      </c>
      <c r="B237" s="258" t="str">
        <f>VLOOKUP(A237,'[2]اعلام كامل'!$A$2:$E$7000,5,0)</f>
        <v>س4</v>
      </c>
      <c r="C237" s="258" t="s">
        <v>265</v>
      </c>
      <c r="D237" s="258" t="s">
        <v>267</v>
      </c>
      <c r="E237" s="258" t="s">
        <v>267</v>
      </c>
      <c r="F237" s="258" t="s">
        <v>267</v>
      </c>
      <c r="G237" s="258" t="s">
        <v>265</v>
      </c>
      <c r="H237" s="258" t="s">
        <v>265</v>
      </c>
      <c r="I237" s="258" t="s">
        <v>267</v>
      </c>
      <c r="J237" s="258" t="s">
        <v>265</v>
      </c>
      <c r="K237" s="258" t="s">
        <v>267</v>
      </c>
      <c r="L237" s="258" t="s">
        <v>267</v>
      </c>
      <c r="M237" s="258" t="s">
        <v>267</v>
      </c>
      <c r="N237" s="258" t="s">
        <v>267</v>
      </c>
      <c r="O237" s="258" t="s">
        <v>267</v>
      </c>
      <c r="P237" s="258" t="s">
        <v>265</v>
      </c>
      <c r="Q237" s="258" t="s">
        <v>267</v>
      </c>
      <c r="R237" s="258" t="s">
        <v>265</v>
      </c>
      <c r="S237" s="258" t="s">
        <v>265</v>
      </c>
      <c r="T237" s="258" t="s">
        <v>267</v>
      </c>
      <c r="U237" s="258" t="s">
        <v>265</v>
      </c>
      <c r="V237" s="258" t="s">
        <v>265</v>
      </c>
      <c r="W237" s="258" t="s">
        <v>267</v>
      </c>
      <c r="X237" s="258" t="s">
        <v>265</v>
      </c>
      <c r="Y237" s="258" t="s">
        <v>265</v>
      </c>
      <c r="Z237" s="258" t="s">
        <v>265</v>
      </c>
      <c r="AA237" s="258" t="s">
        <v>267</v>
      </c>
      <c r="AB237" s="258" t="s">
        <v>265</v>
      </c>
      <c r="AC237" s="258" t="s">
        <v>265</v>
      </c>
      <c r="AD237" s="258" t="s">
        <v>265</v>
      </c>
      <c r="AE237" s="258" t="s">
        <v>265</v>
      </c>
      <c r="AF237" s="258" t="s">
        <v>265</v>
      </c>
      <c r="AG237" s="258" t="s">
        <v>266</v>
      </c>
      <c r="AH237" s="258" t="s">
        <v>265</v>
      </c>
      <c r="AI237" s="258" t="s">
        <v>265</v>
      </c>
      <c r="AJ237" s="258" t="s">
        <v>266</v>
      </c>
      <c r="AK237" s="258" t="s">
        <v>265</v>
      </c>
      <c r="AL237" s="258" t="s">
        <v>266</v>
      </c>
      <c r="AM237" s="258" t="s">
        <v>266</v>
      </c>
      <c r="AN237" s="258" t="s">
        <v>266</v>
      </c>
      <c r="AO237" s="258" t="s">
        <v>266</v>
      </c>
      <c r="AP237" s="258" t="s">
        <v>266</v>
      </c>
    </row>
    <row r="238" spans="1:42" x14ac:dyDescent="0.2">
      <c r="A238" s="258">
        <v>202666</v>
      </c>
      <c r="B238" s="258" t="str">
        <f>VLOOKUP(A238,'[2]اعلام كامل'!$A$2:$E$7000,5,0)</f>
        <v>س4</v>
      </c>
      <c r="C238" s="258" t="s">
        <v>265</v>
      </c>
      <c r="D238" s="258" t="s">
        <v>265</v>
      </c>
      <c r="E238" s="258" t="s">
        <v>265</v>
      </c>
      <c r="F238" s="258" t="s">
        <v>265</v>
      </c>
      <c r="G238" s="258" t="s">
        <v>265</v>
      </c>
      <c r="H238" s="258" t="s">
        <v>265</v>
      </c>
      <c r="I238" s="258" t="s">
        <v>265</v>
      </c>
      <c r="J238" s="258" t="s">
        <v>267</v>
      </c>
      <c r="K238" s="258" t="s">
        <v>265</v>
      </c>
      <c r="L238" s="258" t="s">
        <v>265</v>
      </c>
      <c r="M238" s="258" t="s">
        <v>265</v>
      </c>
      <c r="N238" s="258" t="s">
        <v>267</v>
      </c>
      <c r="O238" s="258" t="s">
        <v>267</v>
      </c>
      <c r="P238" s="258" t="s">
        <v>267</v>
      </c>
      <c r="Q238" s="258" t="s">
        <v>265</v>
      </c>
      <c r="R238" s="258" t="s">
        <v>267</v>
      </c>
      <c r="S238" s="258" t="s">
        <v>265</v>
      </c>
      <c r="T238" s="258" t="s">
        <v>265</v>
      </c>
      <c r="U238" s="258" t="s">
        <v>267</v>
      </c>
      <c r="V238" s="258" t="s">
        <v>267</v>
      </c>
      <c r="W238" s="258" t="s">
        <v>267</v>
      </c>
      <c r="X238" s="258" t="s">
        <v>265</v>
      </c>
      <c r="Y238" s="258" t="s">
        <v>267</v>
      </c>
      <c r="Z238" s="258" t="s">
        <v>267</v>
      </c>
      <c r="AA238" s="258" t="s">
        <v>267</v>
      </c>
      <c r="AB238" s="258" t="s">
        <v>267</v>
      </c>
      <c r="AC238" s="258" t="s">
        <v>267</v>
      </c>
      <c r="AD238" s="258" t="s">
        <v>267</v>
      </c>
      <c r="AE238" s="258" t="s">
        <v>267</v>
      </c>
      <c r="AF238" s="258" t="s">
        <v>267</v>
      </c>
      <c r="AG238" s="258" t="s">
        <v>265</v>
      </c>
      <c r="AH238" s="258" t="s">
        <v>267</v>
      </c>
      <c r="AI238" s="258" t="s">
        <v>265</v>
      </c>
      <c r="AJ238" s="258" t="s">
        <v>267</v>
      </c>
      <c r="AK238" s="258" t="s">
        <v>265</v>
      </c>
      <c r="AL238" s="258" t="s">
        <v>266</v>
      </c>
      <c r="AM238" s="258" t="s">
        <v>266</v>
      </c>
      <c r="AN238" s="258" t="s">
        <v>266</v>
      </c>
      <c r="AO238" s="258" t="s">
        <v>266</v>
      </c>
      <c r="AP238" s="258" t="s">
        <v>266</v>
      </c>
    </row>
    <row r="239" spans="1:42" x14ac:dyDescent="0.2">
      <c r="A239" s="258">
        <v>209113</v>
      </c>
      <c r="B239" s="258" t="str">
        <f>VLOOKUP(A239,'[2]اعلام كامل'!$A$2:$E$7000,5,0)</f>
        <v>س4</v>
      </c>
      <c r="C239" s="258" t="s">
        <v>265</v>
      </c>
      <c r="D239" s="258" t="s">
        <v>265</v>
      </c>
      <c r="E239" s="258" t="s">
        <v>267</v>
      </c>
      <c r="F239" s="258" t="s">
        <v>267</v>
      </c>
      <c r="G239" s="258" t="s">
        <v>265</v>
      </c>
      <c r="H239" s="258" t="s">
        <v>267</v>
      </c>
      <c r="I239" s="258" t="s">
        <v>267</v>
      </c>
      <c r="J239" s="258" t="s">
        <v>267</v>
      </c>
      <c r="K239" s="258" t="s">
        <v>267</v>
      </c>
      <c r="L239" s="258" t="s">
        <v>267</v>
      </c>
      <c r="M239" s="258" t="s">
        <v>267</v>
      </c>
      <c r="N239" s="258" t="s">
        <v>267</v>
      </c>
      <c r="O239" s="258" t="s">
        <v>267</v>
      </c>
      <c r="P239" s="258" t="s">
        <v>267</v>
      </c>
      <c r="Q239" s="258" t="s">
        <v>265</v>
      </c>
      <c r="R239" s="258" t="s">
        <v>267</v>
      </c>
      <c r="S239" s="258" t="s">
        <v>265</v>
      </c>
      <c r="T239" s="258" t="s">
        <v>265</v>
      </c>
      <c r="U239" s="258" t="s">
        <v>267</v>
      </c>
      <c r="V239" s="258" t="s">
        <v>267</v>
      </c>
      <c r="W239" s="258" t="s">
        <v>265</v>
      </c>
      <c r="X239" s="258" t="s">
        <v>267</v>
      </c>
      <c r="Y239" s="258" t="s">
        <v>265</v>
      </c>
      <c r="Z239" s="258" t="s">
        <v>267</v>
      </c>
      <c r="AA239" s="258" t="s">
        <v>265</v>
      </c>
      <c r="AB239" s="258" t="s">
        <v>267</v>
      </c>
      <c r="AC239" s="258" t="s">
        <v>265</v>
      </c>
      <c r="AD239" s="258" t="s">
        <v>267</v>
      </c>
      <c r="AE239" s="258" t="s">
        <v>265</v>
      </c>
      <c r="AF239" s="258" t="s">
        <v>265</v>
      </c>
      <c r="AG239" s="258" t="s">
        <v>267</v>
      </c>
      <c r="AH239" s="258" t="s">
        <v>267</v>
      </c>
      <c r="AI239" s="258" t="s">
        <v>266</v>
      </c>
      <c r="AJ239" s="258" t="s">
        <v>267</v>
      </c>
      <c r="AK239" s="258" t="s">
        <v>266</v>
      </c>
      <c r="AL239" s="258" t="s">
        <v>266</v>
      </c>
      <c r="AM239" s="258" t="s">
        <v>267</v>
      </c>
      <c r="AN239" s="258" t="s">
        <v>267</v>
      </c>
      <c r="AO239" s="258" t="s">
        <v>267</v>
      </c>
      <c r="AP239" s="258" t="s">
        <v>266</v>
      </c>
    </row>
    <row r="240" spans="1:42" x14ac:dyDescent="0.2">
      <c r="A240" s="258">
        <v>207284</v>
      </c>
      <c r="B240" s="258" t="str">
        <f>VLOOKUP(A240,'[2]اعلام كامل'!$A$2:$E$7000,5,0)</f>
        <v>س4</v>
      </c>
      <c r="C240" s="258" t="s">
        <v>265</v>
      </c>
      <c r="D240" s="258" t="s">
        <v>265</v>
      </c>
      <c r="E240" s="258" t="s">
        <v>265</v>
      </c>
      <c r="F240" s="258" t="s">
        <v>265</v>
      </c>
      <c r="G240" s="258" t="s">
        <v>267</v>
      </c>
      <c r="H240" s="258" t="s">
        <v>265</v>
      </c>
      <c r="I240" s="258" t="s">
        <v>265</v>
      </c>
      <c r="J240" s="258" t="s">
        <v>266</v>
      </c>
      <c r="K240" s="258" t="s">
        <v>265</v>
      </c>
      <c r="L240" s="258" t="s">
        <v>265</v>
      </c>
      <c r="M240" s="258" t="s">
        <v>267</v>
      </c>
      <c r="N240" s="258" t="s">
        <v>267</v>
      </c>
      <c r="O240" s="258" t="s">
        <v>267</v>
      </c>
      <c r="P240" s="258" t="s">
        <v>265</v>
      </c>
      <c r="Q240" s="258" t="s">
        <v>267</v>
      </c>
      <c r="R240" s="258" t="s">
        <v>265</v>
      </c>
      <c r="S240" s="258" t="s">
        <v>266</v>
      </c>
      <c r="T240" s="258" t="s">
        <v>265</v>
      </c>
      <c r="U240" s="258" t="s">
        <v>267</v>
      </c>
      <c r="V240" s="258" t="s">
        <v>265</v>
      </c>
      <c r="W240" s="258" t="s">
        <v>265</v>
      </c>
      <c r="X240" s="258" t="s">
        <v>265</v>
      </c>
      <c r="Y240" s="258" t="s">
        <v>267</v>
      </c>
      <c r="Z240" s="258" t="s">
        <v>267</v>
      </c>
      <c r="AA240" s="258" t="s">
        <v>265</v>
      </c>
      <c r="AB240" s="258" t="s">
        <v>267</v>
      </c>
      <c r="AC240" s="258" t="s">
        <v>265</v>
      </c>
      <c r="AD240" s="258" t="s">
        <v>267</v>
      </c>
      <c r="AE240" s="258" t="s">
        <v>265</v>
      </c>
      <c r="AF240" s="258" t="s">
        <v>265</v>
      </c>
      <c r="AG240" s="258" t="s">
        <v>265</v>
      </c>
      <c r="AH240" s="258" t="s">
        <v>265</v>
      </c>
      <c r="AI240" s="258" t="s">
        <v>265</v>
      </c>
      <c r="AJ240" s="258" t="s">
        <v>265</v>
      </c>
      <c r="AK240" s="258" t="s">
        <v>265</v>
      </c>
      <c r="AL240" s="258" t="s">
        <v>266</v>
      </c>
      <c r="AM240" s="258" t="s">
        <v>267</v>
      </c>
      <c r="AN240" s="258" t="s">
        <v>266</v>
      </c>
      <c r="AO240" s="258" t="s">
        <v>265</v>
      </c>
      <c r="AP240" s="258" t="s">
        <v>267</v>
      </c>
    </row>
    <row r="241" spans="1:42" x14ac:dyDescent="0.2">
      <c r="A241" s="258">
        <v>201311</v>
      </c>
      <c r="B241" s="258" t="str">
        <f>VLOOKUP(A241,'[2]اعلام كامل'!$A$2:$E$7000,5,0)</f>
        <v>س4</v>
      </c>
      <c r="C241" s="258" t="s">
        <v>265</v>
      </c>
      <c r="D241" s="258" t="s">
        <v>265</v>
      </c>
      <c r="E241" s="258" t="s">
        <v>265</v>
      </c>
      <c r="F241" s="258" t="s">
        <v>265</v>
      </c>
      <c r="G241" s="258" t="s">
        <v>265</v>
      </c>
      <c r="H241" s="258" t="s">
        <v>267</v>
      </c>
      <c r="I241" s="258" t="s">
        <v>267</v>
      </c>
      <c r="J241" s="258" t="s">
        <v>265</v>
      </c>
      <c r="K241" s="258" t="s">
        <v>265</v>
      </c>
      <c r="L241" s="258" t="s">
        <v>265</v>
      </c>
      <c r="M241" s="258" t="s">
        <v>265</v>
      </c>
      <c r="N241" s="258" t="s">
        <v>265</v>
      </c>
      <c r="O241" s="258" t="s">
        <v>266</v>
      </c>
      <c r="P241" s="258" t="s">
        <v>267</v>
      </c>
      <c r="Q241" s="258" t="s">
        <v>265</v>
      </c>
      <c r="R241" s="258" t="s">
        <v>267</v>
      </c>
      <c r="S241" s="258" t="s">
        <v>265</v>
      </c>
      <c r="T241" s="258" t="s">
        <v>265</v>
      </c>
      <c r="U241" s="258" t="s">
        <v>265</v>
      </c>
      <c r="V241" s="258" t="s">
        <v>265</v>
      </c>
      <c r="W241" s="258" t="s">
        <v>267</v>
      </c>
      <c r="X241" s="258" t="s">
        <v>265</v>
      </c>
      <c r="Y241" s="258" t="s">
        <v>265</v>
      </c>
      <c r="Z241" s="258" t="s">
        <v>265</v>
      </c>
      <c r="AA241" s="258" t="s">
        <v>265</v>
      </c>
      <c r="AB241" s="258" t="s">
        <v>265</v>
      </c>
      <c r="AC241" s="258" t="s">
        <v>265</v>
      </c>
      <c r="AD241" s="258" t="s">
        <v>265</v>
      </c>
      <c r="AE241" s="258" t="s">
        <v>265</v>
      </c>
      <c r="AF241" s="258" t="s">
        <v>265</v>
      </c>
      <c r="AG241" s="258" t="s">
        <v>266</v>
      </c>
      <c r="AH241" s="258" t="s">
        <v>266</v>
      </c>
      <c r="AI241" s="258" t="s">
        <v>266</v>
      </c>
      <c r="AJ241" s="258" t="s">
        <v>267</v>
      </c>
      <c r="AK241" s="258" t="s">
        <v>267</v>
      </c>
      <c r="AL241" s="258" t="s">
        <v>266</v>
      </c>
      <c r="AM241" s="258" t="s">
        <v>266</v>
      </c>
      <c r="AN241" s="258" t="s">
        <v>266</v>
      </c>
      <c r="AO241" s="258" t="s">
        <v>266</v>
      </c>
      <c r="AP241" s="258" t="s">
        <v>266</v>
      </c>
    </row>
    <row r="242" spans="1:42" x14ac:dyDescent="0.2">
      <c r="A242" s="258">
        <v>207814</v>
      </c>
      <c r="B242" s="258" t="str">
        <f>VLOOKUP(A242,'[2]اعلام كامل'!$A$2:$E$7000,5,0)</f>
        <v>س4</v>
      </c>
      <c r="C242" s="258" t="s">
        <v>265</v>
      </c>
      <c r="D242" s="258" t="s">
        <v>267</v>
      </c>
      <c r="E242" s="258" t="s">
        <v>265</v>
      </c>
      <c r="F242" s="258" t="s">
        <v>267</v>
      </c>
      <c r="G242" s="258" t="s">
        <v>267</v>
      </c>
      <c r="H242" s="258" t="s">
        <v>265</v>
      </c>
      <c r="I242" s="258" t="s">
        <v>265</v>
      </c>
      <c r="J242" s="258" t="s">
        <v>265</v>
      </c>
      <c r="K242" s="258" t="s">
        <v>265</v>
      </c>
      <c r="L242" s="258" t="s">
        <v>267</v>
      </c>
      <c r="M242" s="258" t="s">
        <v>267</v>
      </c>
      <c r="N242" s="258" t="s">
        <v>267</v>
      </c>
      <c r="O242" s="258" t="s">
        <v>265</v>
      </c>
      <c r="P242" s="258" t="s">
        <v>267</v>
      </c>
      <c r="Q242" s="258" t="s">
        <v>265</v>
      </c>
      <c r="R242" s="258" t="s">
        <v>267</v>
      </c>
      <c r="S242" s="258" t="s">
        <v>265</v>
      </c>
      <c r="T242" s="258" t="s">
        <v>267</v>
      </c>
      <c r="U242" s="258" t="s">
        <v>267</v>
      </c>
      <c r="V242" s="258" t="s">
        <v>265</v>
      </c>
      <c r="W242" s="258" t="s">
        <v>267</v>
      </c>
      <c r="X242" s="258" t="s">
        <v>265</v>
      </c>
      <c r="Y242" s="258" t="s">
        <v>267</v>
      </c>
      <c r="Z242" s="258" t="s">
        <v>265</v>
      </c>
      <c r="AA242" s="258" t="s">
        <v>267</v>
      </c>
      <c r="AB242" s="258" t="s">
        <v>267</v>
      </c>
      <c r="AC242" s="258" t="s">
        <v>265</v>
      </c>
      <c r="AD242" s="258" t="s">
        <v>267</v>
      </c>
      <c r="AE242" s="258" t="s">
        <v>265</v>
      </c>
      <c r="AF242" s="258" t="s">
        <v>267</v>
      </c>
      <c r="AG242" s="258" t="s">
        <v>265</v>
      </c>
      <c r="AH242" s="258" t="s">
        <v>265</v>
      </c>
      <c r="AI242" s="258" t="s">
        <v>265</v>
      </c>
      <c r="AJ242" s="258" t="s">
        <v>265</v>
      </c>
      <c r="AK242" s="258" t="s">
        <v>267</v>
      </c>
      <c r="AL242" s="258" t="s">
        <v>267</v>
      </c>
      <c r="AM242" s="258" t="s">
        <v>267</v>
      </c>
      <c r="AN242" s="258" t="s">
        <v>267</v>
      </c>
      <c r="AO242" s="258" t="s">
        <v>267</v>
      </c>
      <c r="AP242" s="258" t="s">
        <v>267</v>
      </c>
    </row>
    <row r="243" spans="1:42" x14ac:dyDescent="0.2">
      <c r="A243" s="258">
        <v>201670</v>
      </c>
      <c r="B243" s="258" t="str">
        <f>VLOOKUP(A243,'[2]اعلام كامل'!$A$2:$E$7000,5,0)</f>
        <v>س4</v>
      </c>
      <c r="C243" s="258" t="s">
        <v>265</v>
      </c>
      <c r="D243" s="258" t="s">
        <v>267</v>
      </c>
      <c r="E243" s="258" t="s">
        <v>265</v>
      </c>
      <c r="F243" s="258" t="s">
        <v>267</v>
      </c>
      <c r="G243" s="258" t="s">
        <v>265</v>
      </c>
      <c r="H243" s="258" t="s">
        <v>267</v>
      </c>
      <c r="I243" s="258" t="s">
        <v>267</v>
      </c>
      <c r="J243" s="258" t="s">
        <v>265</v>
      </c>
      <c r="K243" s="258" t="s">
        <v>265</v>
      </c>
      <c r="L243" s="258" t="s">
        <v>267</v>
      </c>
      <c r="M243" s="258" t="s">
        <v>266</v>
      </c>
      <c r="N243" s="258" t="s">
        <v>265</v>
      </c>
      <c r="O243" s="258" t="s">
        <v>265</v>
      </c>
      <c r="P243" s="258" t="s">
        <v>265</v>
      </c>
      <c r="Q243" s="258" t="s">
        <v>265</v>
      </c>
      <c r="R243" s="258" t="s">
        <v>265</v>
      </c>
      <c r="S243" s="258" t="s">
        <v>265</v>
      </c>
      <c r="T243" s="258" t="s">
        <v>267</v>
      </c>
      <c r="U243" s="258" t="s">
        <v>267</v>
      </c>
      <c r="V243" s="258" t="s">
        <v>266</v>
      </c>
      <c r="W243" s="258" t="s">
        <v>267</v>
      </c>
      <c r="X243" s="258" t="s">
        <v>265</v>
      </c>
      <c r="Y243" s="258" t="s">
        <v>267</v>
      </c>
      <c r="Z243" s="258" t="s">
        <v>265</v>
      </c>
      <c r="AA243" s="258" t="s">
        <v>267</v>
      </c>
      <c r="AB243" s="258" t="s">
        <v>265</v>
      </c>
      <c r="AC243" s="258" t="s">
        <v>265</v>
      </c>
      <c r="AD243" s="258" t="s">
        <v>267</v>
      </c>
      <c r="AE243" s="258" t="s">
        <v>265</v>
      </c>
      <c r="AF243" s="258" t="s">
        <v>265</v>
      </c>
      <c r="AG243" s="258" t="s">
        <v>265</v>
      </c>
      <c r="AH243" s="258" t="s">
        <v>265</v>
      </c>
      <c r="AI243" s="258" t="s">
        <v>265</v>
      </c>
      <c r="AJ243" s="258" t="s">
        <v>267</v>
      </c>
      <c r="AK243" s="258" t="s">
        <v>267</v>
      </c>
      <c r="AL243" s="258" t="s">
        <v>267</v>
      </c>
      <c r="AM243" s="258" t="s">
        <v>267</v>
      </c>
      <c r="AN243" s="258" t="s">
        <v>267</v>
      </c>
      <c r="AO243" s="258" t="s">
        <v>266</v>
      </c>
      <c r="AP243" s="258" t="s">
        <v>266</v>
      </c>
    </row>
    <row r="244" spans="1:42" x14ac:dyDescent="0.2">
      <c r="A244" s="258">
        <v>209096</v>
      </c>
      <c r="B244" s="258" t="str">
        <f>VLOOKUP(A244,'[2]اعلام كامل'!$A$2:$E$7000,5,0)</f>
        <v>س4</v>
      </c>
      <c r="C244" s="258" t="s">
        <v>265</v>
      </c>
      <c r="D244" s="258" t="s">
        <v>267</v>
      </c>
      <c r="E244" s="258" t="s">
        <v>265</v>
      </c>
      <c r="F244" s="258" t="s">
        <v>266</v>
      </c>
      <c r="G244" s="258" t="s">
        <v>265</v>
      </c>
      <c r="H244" s="258" t="s">
        <v>267</v>
      </c>
      <c r="I244" s="258" t="s">
        <v>267</v>
      </c>
      <c r="J244" s="258" t="s">
        <v>267</v>
      </c>
      <c r="K244" s="258" t="s">
        <v>267</v>
      </c>
      <c r="L244" s="258" t="s">
        <v>267</v>
      </c>
      <c r="M244" s="258" t="s">
        <v>267</v>
      </c>
      <c r="N244" s="258" t="s">
        <v>265</v>
      </c>
      <c r="O244" s="258" t="s">
        <v>267</v>
      </c>
      <c r="P244" s="258" t="s">
        <v>267</v>
      </c>
      <c r="Q244" s="258" t="s">
        <v>267</v>
      </c>
      <c r="R244" s="258" t="s">
        <v>266</v>
      </c>
      <c r="S244" s="258" t="s">
        <v>267</v>
      </c>
      <c r="T244" s="258" t="s">
        <v>267</v>
      </c>
      <c r="U244" s="258" t="s">
        <v>267</v>
      </c>
      <c r="V244" s="258" t="s">
        <v>267</v>
      </c>
      <c r="W244" s="258" t="s">
        <v>267</v>
      </c>
      <c r="X244" s="258" t="s">
        <v>265</v>
      </c>
      <c r="Y244" s="258" t="s">
        <v>265</v>
      </c>
      <c r="Z244" s="258" t="s">
        <v>267</v>
      </c>
      <c r="AA244" s="258" t="s">
        <v>267</v>
      </c>
      <c r="AB244" s="258" t="s">
        <v>267</v>
      </c>
      <c r="AC244" s="258" t="s">
        <v>267</v>
      </c>
      <c r="AD244" s="258" t="s">
        <v>267</v>
      </c>
      <c r="AE244" s="258" t="s">
        <v>267</v>
      </c>
      <c r="AF244" s="258" t="s">
        <v>267</v>
      </c>
      <c r="AG244" s="258" t="s">
        <v>265</v>
      </c>
      <c r="AH244" s="258" t="s">
        <v>265</v>
      </c>
      <c r="AI244" s="258" t="s">
        <v>267</v>
      </c>
      <c r="AJ244" s="258" t="s">
        <v>265</v>
      </c>
      <c r="AK244" s="258" t="s">
        <v>267</v>
      </c>
      <c r="AL244" s="258" t="s">
        <v>267</v>
      </c>
      <c r="AM244" s="258" t="s">
        <v>267</v>
      </c>
      <c r="AN244" s="258" t="s">
        <v>265</v>
      </c>
      <c r="AO244" s="258" t="s">
        <v>265</v>
      </c>
      <c r="AP244" s="258" t="s">
        <v>265</v>
      </c>
    </row>
    <row r="245" spans="1:42" x14ac:dyDescent="0.2">
      <c r="A245" s="258">
        <v>204279</v>
      </c>
      <c r="B245" s="258" t="str">
        <f>VLOOKUP(A245,'[2]اعلام كامل'!$A$2:$E$7000,5,0)</f>
        <v>س4</v>
      </c>
      <c r="C245" s="258" t="s">
        <v>265</v>
      </c>
      <c r="D245" s="258" t="s">
        <v>265</v>
      </c>
      <c r="E245" s="258" t="s">
        <v>265</v>
      </c>
      <c r="F245" s="258" t="s">
        <v>267</v>
      </c>
      <c r="G245" s="258" t="s">
        <v>265</v>
      </c>
      <c r="H245" s="258" t="s">
        <v>267</v>
      </c>
      <c r="I245" s="258" t="s">
        <v>267</v>
      </c>
      <c r="J245" s="258" t="s">
        <v>267</v>
      </c>
      <c r="K245" s="258" t="s">
        <v>265</v>
      </c>
      <c r="L245" s="258" t="s">
        <v>265</v>
      </c>
      <c r="M245" s="258" t="s">
        <v>267</v>
      </c>
      <c r="N245" s="258" t="s">
        <v>267</v>
      </c>
      <c r="O245" s="258" t="s">
        <v>267</v>
      </c>
      <c r="P245" s="258" t="s">
        <v>265</v>
      </c>
      <c r="Q245" s="258" t="s">
        <v>267</v>
      </c>
      <c r="R245" s="258" t="s">
        <v>265</v>
      </c>
      <c r="S245" s="258" t="s">
        <v>265</v>
      </c>
      <c r="T245" s="258" t="s">
        <v>267</v>
      </c>
      <c r="U245" s="258" t="s">
        <v>267</v>
      </c>
      <c r="V245" s="258" t="s">
        <v>267</v>
      </c>
      <c r="W245" s="258" t="s">
        <v>267</v>
      </c>
      <c r="X245" s="258" t="s">
        <v>265</v>
      </c>
      <c r="Y245" s="258" t="s">
        <v>265</v>
      </c>
      <c r="Z245" s="258" t="s">
        <v>265</v>
      </c>
      <c r="AA245" s="258" t="s">
        <v>267</v>
      </c>
      <c r="AB245" s="258" t="s">
        <v>265</v>
      </c>
      <c r="AC245" s="258" t="s">
        <v>267</v>
      </c>
      <c r="AD245" s="258" t="s">
        <v>267</v>
      </c>
      <c r="AE245" s="258" t="s">
        <v>265</v>
      </c>
      <c r="AF245" s="258" t="s">
        <v>265</v>
      </c>
      <c r="AG245" s="258" t="s">
        <v>265</v>
      </c>
      <c r="AH245" s="258" t="s">
        <v>265</v>
      </c>
      <c r="AI245" s="258" t="s">
        <v>265</v>
      </c>
      <c r="AJ245" s="258" t="s">
        <v>265</v>
      </c>
      <c r="AK245" s="258" t="s">
        <v>267</v>
      </c>
      <c r="AL245" s="258" t="s">
        <v>267</v>
      </c>
      <c r="AM245" s="258" t="s">
        <v>267</v>
      </c>
      <c r="AN245" s="258" t="s">
        <v>267</v>
      </c>
      <c r="AO245" s="258" t="s">
        <v>267</v>
      </c>
      <c r="AP245" s="258" t="s">
        <v>265</v>
      </c>
    </row>
    <row r="246" spans="1:42" x14ac:dyDescent="0.2">
      <c r="A246" s="258">
        <v>202764</v>
      </c>
      <c r="B246" s="258" t="str">
        <f>VLOOKUP(A246,'[2]اعلام كامل'!$A$2:$E$7000,5,0)</f>
        <v>س4</v>
      </c>
      <c r="C246" s="258" t="s">
        <v>265</v>
      </c>
      <c r="D246" s="258" t="s">
        <v>265</v>
      </c>
      <c r="E246" s="258" t="s">
        <v>265</v>
      </c>
      <c r="F246" s="258" t="s">
        <v>267</v>
      </c>
      <c r="G246" s="258" t="s">
        <v>265</v>
      </c>
      <c r="H246" s="258" t="s">
        <v>267</v>
      </c>
      <c r="I246" s="258" t="s">
        <v>265</v>
      </c>
      <c r="J246" s="258" t="s">
        <v>265</v>
      </c>
      <c r="K246" s="258" t="s">
        <v>266</v>
      </c>
      <c r="L246" s="258" t="s">
        <v>265</v>
      </c>
      <c r="M246" s="258" t="s">
        <v>265</v>
      </c>
      <c r="N246" s="258" t="s">
        <v>267</v>
      </c>
      <c r="O246" s="258" t="s">
        <v>267</v>
      </c>
      <c r="P246" s="258" t="s">
        <v>265</v>
      </c>
      <c r="Q246" s="258" t="s">
        <v>265</v>
      </c>
      <c r="R246" s="258" t="s">
        <v>267</v>
      </c>
      <c r="S246" s="258" t="s">
        <v>265</v>
      </c>
      <c r="T246" s="258" t="s">
        <v>267</v>
      </c>
      <c r="U246" s="258" t="s">
        <v>267</v>
      </c>
      <c r="V246" s="258" t="s">
        <v>265</v>
      </c>
      <c r="W246" s="258" t="s">
        <v>267</v>
      </c>
      <c r="X246" s="258" t="s">
        <v>265</v>
      </c>
      <c r="Y246" s="258" t="s">
        <v>267</v>
      </c>
      <c r="Z246" s="258" t="s">
        <v>267</v>
      </c>
      <c r="AA246" s="258" t="s">
        <v>267</v>
      </c>
      <c r="AB246" s="258" t="s">
        <v>267</v>
      </c>
      <c r="AC246" s="258" t="s">
        <v>267</v>
      </c>
      <c r="AD246" s="258" t="s">
        <v>267</v>
      </c>
      <c r="AE246" s="258" t="s">
        <v>267</v>
      </c>
      <c r="AF246" s="258" t="s">
        <v>267</v>
      </c>
      <c r="AG246" s="258" t="s">
        <v>266</v>
      </c>
      <c r="AH246" s="258" t="s">
        <v>265</v>
      </c>
      <c r="AI246" s="258" t="s">
        <v>265</v>
      </c>
      <c r="AJ246" s="258" t="s">
        <v>267</v>
      </c>
      <c r="AK246" s="258" t="s">
        <v>265</v>
      </c>
      <c r="AL246" s="258" t="s">
        <v>267</v>
      </c>
      <c r="AM246" s="258" t="s">
        <v>266</v>
      </c>
      <c r="AN246" s="258" t="s">
        <v>267</v>
      </c>
      <c r="AO246" s="258" t="s">
        <v>267</v>
      </c>
      <c r="AP246" s="258" t="s">
        <v>266</v>
      </c>
    </row>
    <row r="247" spans="1:42" x14ac:dyDescent="0.2">
      <c r="A247" s="258">
        <v>202419</v>
      </c>
      <c r="B247" s="258" t="str">
        <f>VLOOKUP(A247,'[2]اعلام كامل'!$A$2:$E$7000,5,0)</f>
        <v>س4</v>
      </c>
      <c r="C247" s="258" t="s">
        <v>265</v>
      </c>
      <c r="D247" s="258" t="s">
        <v>267</v>
      </c>
      <c r="E247" s="258" t="s">
        <v>265</v>
      </c>
      <c r="F247" s="258" t="s">
        <v>267</v>
      </c>
      <c r="G247" s="258" t="s">
        <v>267</v>
      </c>
      <c r="H247" s="258" t="s">
        <v>267</v>
      </c>
      <c r="I247" s="258" t="s">
        <v>267</v>
      </c>
      <c r="J247" s="258" t="s">
        <v>267</v>
      </c>
      <c r="K247" s="258" t="s">
        <v>267</v>
      </c>
      <c r="L247" s="258" t="s">
        <v>265</v>
      </c>
      <c r="M247" s="258" t="s">
        <v>267</v>
      </c>
      <c r="N247" s="258" t="s">
        <v>267</v>
      </c>
      <c r="O247" s="258" t="s">
        <v>267</v>
      </c>
      <c r="P247" s="258" t="s">
        <v>267</v>
      </c>
      <c r="Q247" s="258" t="s">
        <v>267</v>
      </c>
      <c r="R247" s="258" t="s">
        <v>267</v>
      </c>
      <c r="S247" s="258" t="s">
        <v>267</v>
      </c>
      <c r="T247" s="258" t="s">
        <v>267</v>
      </c>
      <c r="U247" s="258" t="s">
        <v>267</v>
      </c>
      <c r="V247" s="258" t="s">
        <v>265</v>
      </c>
      <c r="W247" s="258" t="s">
        <v>265</v>
      </c>
      <c r="X247" s="258" t="s">
        <v>265</v>
      </c>
      <c r="Y247" s="258" t="s">
        <v>267</v>
      </c>
      <c r="Z247" s="258" t="s">
        <v>266</v>
      </c>
      <c r="AA247" s="258" t="s">
        <v>265</v>
      </c>
      <c r="AB247" s="258" t="s">
        <v>265</v>
      </c>
      <c r="AC247" s="258" t="s">
        <v>265</v>
      </c>
      <c r="AD247" s="258" t="s">
        <v>267</v>
      </c>
      <c r="AE247" s="258" t="s">
        <v>267</v>
      </c>
      <c r="AF247" s="258" t="s">
        <v>266</v>
      </c>
      <c r="AG247" s="258" t="s">
        <v>265</v>
      </c>
      <c r="AH247" s="258" t="s">
        <v>265</v>
      </c>
      <c r="AI247" s="258" t="s">
        <v>265</v>
      </c>
      <c r="AJ247" s="258" t="s">
        <v>266</v>
      </c>
      <c r="AK247" s="258" t="s">
        <v>265</v>
      </c>
      <c r="AL247" s="258" t="s">
        <v>267</v>
      </c>
      <c r="AM247" s="258" t="s">
        <v>267</v>
      </c>
      <c r="AN247" s="258" t="s">
        <v>267</v>
      </c>
      <c r="AO247" s="258" t="s">
        <v>266</v>
      </c>
      <c r="AP247" s="258" t="s">
        <v>266</v>
      </c>
    </row>
    <row r="248" spans="1:42" x14ac:dyDescent="0.2">
      <c r="A248" s="258">
        <v>201397</v>
      </c>
      <c r="B248" s="258" t="str">
        <f>VLOOKUP(A248,'[2]اعلام كامل'!$A$2:$E$7000,5,0)</f>
        <v>س4</v>
      </c>
      <c r="C248" s="258" t="s">
        <v>265</v>
      </c>
      <c r="D248" s="258" t="s">
        <v>265</v>
      </c>
      <c r="E248" s="258" t="s">
        <v>265</v>
      </c>
      <c r="F248" s="258" t="s">
        <v>267</v>
      </c>
      <c r="G248" s="258" t="s">
        <v>265</v>
      </c>
      <c r="H248" s="258" t="s">
        <v>265</v>
      </c>
      <c r="I248" s="258" t="s">
        <v>267</v>
      </c>
      <c r="J248" s="258" t="s">
        <v>267</v>
      </c>
      <c r="K248" s="258" t="s">
        <v>265</v>
      </c>
      <c r="L248" s="258" t="s">
        <v>267</v>
      </c>
      <c r="M248" s="258" t="s">
        <v>267</v>
      </c>
      <c r="N248" s="258" t="s">
        <v>265</v>
      </c>
      <c r="O248" s="258" t="s">
        <v>267</v>
      </c>
      <c r="P248" s="258" t="s">
        <v>267</v>
      </c>
      <c r="Q248" s="258" t="s">
        <v>265</v>
      </c>
      <c r="R248" s="258" t="s">
        <v>267</v>
      </c>
      <c r="S248" s="258" t="s">
        <v>265</v>
      </c>
      <c r="T248" s="258" t="s">
        <v>267</v>
      </c>
      <c r="U248" s="258" t="s">
        <v>267</v>
      </c>
      <c r="V248" s="258" t="s">
        <v>265</v>
      </c>
      <c r="W248" s="258" t="s">
        <v>265</v>
      </c>
      <c r="X248" s="258" t="s">
        <v>265</v>
      </c>
      <c r="Y248" s="258" t="s">
        <v>265</v>
      </c>
      <c r="Z248" s="258" t="s">
        <v>265</v>
      </c>
      <c r="AA248" s="258" t="s">
        <v>267</v>
      </c>
      <c r="AB248" s="258" t="s">
        <v>267</v>
      </c>
      <c r="AC248" s="258" t="s">
        <v>265</v>
      </c>
      <c r="AD248" s="258" t="s">
        <v>265</v>
      </c>
      <c r="AE248" s="258" t="s">
        <v>265</v>
      </c>
      <c r="AF248" s="258" t="s">
        <v>265</v>
      </c>
      <c r="AG248" s="258" t="s">
        <v>267</v>
      </c>
      <c r="AH248" s="258" t="s">
        <v>267</v>
      </c>
      <c r="AI248" s="258" t="s">
        <v>265</v>
      </c>
      <c r="AJ248" s="258" t="s">
        <v>265</v>
      </c>
      <c r="AK248" s="258" t="s">
        <v>267</v>
      </c>
      <c r="AL248" s="258" t="s">
        <v>267</v>
      </c>
      <c r="AM248" s="258" t="s">
        <v>267</v>
      </c>
      <c r="AN248" s="258" t="s">
        <v>267</v>
      </c>
      <c r="AO248" s="258" t="s">
        <v>267</v>
      </c>
      <c r="AP248" s="258" t="s">
        <v>265</v>
      </c>
    </row>
    <row r="249" spans="1:42" x14ac:dyDescent="0.2">
      <c r="A249" s="258">
        <v>204209</v>
      </c>
      <c r="B249" s="258" t="str">
        <f>VLOOKUP(A249,'[2]اعلام كامل'!$A$2:$E$7000,5,0)</f>
        <v>س4</v>
      </c>
      <c r="C249" s="258" t="s">
        <v>265</v>
      </c>
      <c r="D249" s="258" t="s">
        <v>265</v>
      </c>
      <c r="E249" s="258" t="s">
        <v>265</v>
      </c>
      <c r="F249" s="258" t="s">
        <v>265</v>
      </c>
      <c r="G249" s="258" t="s">
        <v>265</v>
      </c>
      <c r="H249" s="258" t="s">
        <v>267</v>
      </c>
      <c r="I249" s="258" t="s">
        <v>267</v>
      </c>
      <c r="J249" s="258" t="s">
        <v>265</v>
      </c>
      <c r="K249" s="258" t="s">
        <v>267</v>
      </c>
      <c r="L249" s="258" t="s">
        <v>265</v>
      </c>
      <c r="M249" s="258" t="s">
        <v>267</v>
      </c>
      <c r="N249" s="258" t="s">
        <v>267</v>
      </c>
      <c r="O249" s="258" t="s">
        <v>267</v>
      </c>
      <c r="P249" s="258" t="s">
        <v>267</v>
      </c>
      <c r="Q249" s="258" t="s">
        <v>267</v>
      </c>
      <c r="R249" s="258" t="s">
        <v>267</v>
      </c>
      <c r="S249" s="258" t="s">
        <v>265</v>
      </c>
      <c r="T249" s="258" t="s">
        <v>267</v>
      </c>
      <c r="U249" s="258" t="s">
        <v>265</v>
      </c>
      <c r="V249" s="258" t="s">
        <v>267</v>
      </c>
      <c r="W249" s="258" t="s">
        <v>265</v>
      </c>
      <c r="X249" s="258" t="s">
        <v>267</v>
      </c>
      <c r="Y249" s="258" t="s">
        <v>267</v>
      </c>
      <c r="Z249" s="258" t="s">
        <v>267</v>
      </c>
      <c r="AA249" s="258" t="s">
        <v>265</v>
      </c>
      <c r="AB249" s="258" t="s">
        <v>267</v>
      </c>
      <c r="AC249" s="258" t="s">
        <v>267</v>
      </c>
      <c r="AD249" s="258" t="s">
        <v>267</v>
      </c>
      <c r="AE249" s="258" t="s">
        <v>265</v>
      </c>
      <c r="AF249" s="258" t="s">
        <v>265</v>
      </c>
      <c r="AG249" s="258" t="s">
        <v>267</v>
      </c>
      <c r="AH249" s="258" t="s">
        <v>265</v>
      </c>
      <c r="AI249" s="258" t="s">
        <v>265</v>
      </c>
      <c r="AJ249" s="258" t="s">
        <v>267</v>
      </c>
      <c r="AK249" s="258" t="s">
        <v>265</v>
      </c>
      <c r="AL249" s="258" t="s">
        <v>267</v>
      </c>
      <c r="AM249" s="258" t="s">
        <v>267</v>
      </c>
      <c r="AN249" s="258" t="s">
        <v>265</v>
      </c>
      <c r="AO249" s="258" t="s">
        <v>267</v>
      </c>
      <c r="AP249" s="258" t="s">
        <v>265</v>
      </c>
    </row>
    <row r="250" spans="1:42" x14ac:dyDescent="0.2">
      <c r="A250" s="258">
        <v>203222</v>
      </c>
      <c r="B250" s="258" t="str">
        <f>VLOOKUP(A250,'[2]اعلام كامل'!$A$2:$E$7000,5,0)</f>
        <v>س4</v>
      </c>
      <c r="C250" s="258" t="s">
        <v>265</v>
      </c>
      <c r="D250" s="258" t="s">
        <v>265</v>
      </c>
      <c r="E250" s="258" t="s">
        <v>267</v>
      </c>
      <c r="F250" s="258" t="s">
        <v>265</v>
      </c>
      <c r="G250" s="258" t="s">
        <v>267</v>
      </c>
      <c r="H250" s="258" t="s">
        <v>267</v>
      </c>
      <c r="I250" s="258" t="s">
        <v>265</v>
      </c>
      <c r="J250" s="258" t="s">
        <v>267</v>
      </c>
      <c r="K250" s="258" t="s">
        <v>265</v>
      </c>
      <c r="L250" s="258" t="s">
        <v>267</v>
      </c>
      <c r="M250" s="258" t="s">
        <v>265</v>
      </c>
      <c r="N250" s="258" t="s">
        <v>265</v>
      </c>
      <c r="O250" s="258" t="s">
        <v>267</v>
      </c>
      <c r="P250" s="258" t="s">
        <v>265</v>
      </c>
      <c r="Q250" s="258" t="s">
        <v>265</v>
      </c>
      <c r="R250" s="258" t="s">
        <v>265</v>
      </c>
      <c r="S250" s="258" t="s">
        <v>265</v>
      </c>
      <c r="T250" s="258" t="s">
        <v>265</v>
      </c>
      <c r="U250" s="258" t="s">
        <v>267</v>
      </c>
      <c r="V250" s="258" t="s">
        <v>265</v>
      </c>
      <c r="W250" s="258" t="s">
        <v>265</v>
      </c>
      <c r="X250" s="258" t="s">
        <v>267</v>
      </c>
      <c r="Y250" s="258" t="s">
        <v>267</v>
      </c>
      <c r="Z250" s="258" t="s">
        <v>267</v>
      </c>
      <c r="AA250" s="258" t="s">
        <v>267</v>
      </c>
      <c r="AB250" s="258" t="s">
        <v>265</v>
      </c>
      <c r="AC250" s="258" t="s">
        <v>265</v>
      </c>
      <c r="AD250" s="258" t="s">
        <v>267</v>
      </c>
      <c r="AE250" s="258" t="s">
        <v>267</v>
      </c>
      <c r="AF250" s="258" t="s">
        <v>265</v>
      </c>
      <c r="AG250" s="258" t="s">
        <v>267</v>
      </c>
      <c r="AH250" s="258" t="s">
        <v>267</v>
      </c>
      <c r="AI250" s="258" t="s">
        <v>265</v>
      </c>
      <c r="AJ250" s="258" t="s">
        <v>267</v>
      </c>
      <c r="AK250" s="258" t="s">
        <v>267</v>
      </c>
      <c r="AL250" s="258" t="s">
        <v>267</v>
      </c>
      <c r="AM250" s="258" t="s">
        <v>267</v>
      </c>
      <c r="AN250" s="258" t="s">
        <v>266</v>
      </c>
      <c r="AO250" s="258" t="s">
        <v>265</v>
      </c>
      <c r="AP250" s="258" t="s">
        <v>267</v>
      </c>
    </row>
    <row r="251" spans="1:42" x14ac:dyDescent="0.2">
      <c r="A251" s="258">
        <v>205103</v>
      </c>
      <c r="B251" s="258" t="str">
        <f>VLOOKUP(A251,'[2]اعلام كامل'!$A$2:$E$7000,5,0)</f>
        <v>س4</v>
      </c>
      <c r="C251" s="258" t="s">
        <v>265</v>
      </c>
      <c r="D251" s="258" t="s">
        <v>265</v>
      </c>
      <c r="E251" s="258" t="s">
        <v>265</v>
      </c>
      <c r="F251" s="258" t="s">
        <v>265</v>
      </c>
      <c r="G251" s="258" t="s">
        <v>265</v>
      </c>
      <c r="H251" s="258" t="s">
        <v>265</v>
      </c>
      <c r="I251" s="258" t="s">
        <v>265</v>
      </c>
      <c r="J251" s="258" t="s">
        <v>265</v>
      </c>
      <c r="K251" s="258" t="s">
        <v>265</v>
      </c>
      <c r="L251" s="258" t="s">
        <v>265</v>
      </c>
      <c r="M251" s="258" t="s">
        <v>267</v>
      </c>
      <c r="N251" s="258" t="s">
        <v>265</v>
      </c>
      <c r="O251" s="258" t="s">
        <v>267</v>
      </c>
      <c r="P251" s="258" t="s">
        <v>265</v>
      </c>
      <c r="Q251" s="258" t="s">
        <v>267</v>
      </c>
      <c r="R251" s="258" t="s">
        <v>267</v>
      </c>
      <c r="S251" s="258" t="s">
        <v>265</v>
      </c>
      <c r="T251" s="258" t="s">
        <v>265</v>
      </c>
      <c r="U251" s="258" t="s">
        <v>267</v>
      </c>
      <c r="V251" s="258" t="s">
        <v>265</v>
      </c>
      <c r="W251" s="258" t="s">
        <v>265</v>
      </c>
      <c r="X251" s="258" t="s">
        <v>265</v>
      </c>
      <c r="Y251" s="258" t="s">
        <v>267</v>
      </c>
      <c r="Z251" s="258" t="s">
        <v>265</v>
      </c>
      <c r="AA251" s="258" t="s">
        <v>265</v>
      </c>
      <c r="AB251" s="258" t="s">
        <v>267</v>
      </c>
      <c r="AC251" s="258" t="s">
        <v>265</v>
      </c>
      <c r="AD251" s="258" t="s">
        <v>267</v>
      </c>
      <c r="AE251" s="258" t="s">
        <v>265</v>
      </c>
      <c r="AF251" s="258" t="s">
        <v>265</v>
      </c>
      <c r="AG251" s="258" t="s">
        <v>266</v>
      </c>
      <c r="AH251" s="258" t="s">
        <v>265</v>
      </c>
      <c r="AI251" s="258" t="s">
        <v>265</v>
      </c>
      <c r="AJ251" s="258" t="s">
        <v>267</v>
      </c>
      <c r="AK251" s="258" t="s">
        <v>267</v>
      </c>
      <c r="AL251" s="258" t="s">
        <v>267</v>
      </c>
      <c r="AM251" s="258" t="s">
        <v>265</v>
      </c>
      <c r="AN251" s="258" t="s">
        <v>265</v>
      </c>
      <c r="AO251" s="258" t="s">
        <v>265</v>
      </c>
      <c r="AP251" s="258" t="s">
        <v>265</v>
      </c>
    </row>
    <row r="252" spans="1:42" x14ac:dyDescent="0.2">
      <c r="A252" s="258">
        <v>200958</v>
      </c>
      <c r="B252" s="258" t="str">
        <f>VLOOKUP(A252,'[2]اعلام كامل'!$A$2:$E$7000,5,0)</f>
        <v>س4</v>
      </c>
      <c r="C252" s="258" t="s">
        <v>265</v>
      </c>
      <c r="D252" s="258" t="s">
        <v>265</v>
      </c>
      <c r="E252" s="258" t="s">
        <v>267</v>
      </c>
      <c r="F252" s="258" t="s">
        <v>267</v>
      </c>
      <c r="G252" s="258" t="s">
        <v>267</v>
      </c>
      <c r="H252" s="258" t="s">
        <v>267</v>
      </c>
      <c r="I252" s="258" t="s">
        <v>267</v>
      </c>
      <c r="J252" s="258" t="s">
        <v>267</v>
      </c>
      <c r="K252" s="258" t="s">
        <v>267</v>
      </c>
      <c r="L252" s="258" t="s">
        <v>267</v>
      </c>
      <c r="M252" s="258" t="s">
        <v>267</v>
      </c>
      <c r="N252" s="258" t="s">
        <v>265</v>
      </c>
      <c r="O252" s="258" t="s">
        <v>267</v>
      </c>
      <c r="P252" s="258" t="s">
        <v>267</v>
      </c>
      <c r="Q252" s="258" t="s">
        <v>267</v>
      </c>
      <c r="R252" s="258" t="s">
        <v>267</v>
      </c>
      <c r="S252" s="258" t="s">
        <v>267</v>
      </c>
      <c r="T252" s="258" t="s">
        <v>265</v>
      </c>
      <c r="U252" s="258" t="s">
        <v>265</v>
      </c>
      <c r="V252" s="258" t="s">
        <v>267</v>
      </c>
      <c r="W252" s="258" t="s">
        <v>265</v>
      </c>
      <c r="X252" s="258" t="s">
        <v>267</v>
      </c>
      <c r="Y252" s="258" t="s">
        <v>265</v>
      </c>
      <c r="Z252" s="258" t="s">
        <v>265</v>
      </c>
      <c r="AA252" s="258" t="s">
        <v>265</v>
      </c>
      <c r="AB252" s="258" t="s">
        <v>265</v>
      </c>
      <c r="AC252" s="258" t="s">
        <v>267</v>
      </c>
      <c r="AD252" s="258" t="s">
        <v>267</v>
      </c>
      <c r="AE252" s="258" t="s">
        <v>265</v>
      </c>
      <c r="AF252" s="258" t="s">
        <v>267</v>
      </c>
      <c r="AG252" s="258" t="s">
        <v>265</v>
      </c>
      <c r="AH252" s="258" t="s">
        <v>265</v>
      </c>
      <c r="AI252" s="258" t="s">
        <v>265</v>
      </c>
      <c r="AJ252" s="258" t="s">
        <v>267</v>
      </c>
      <c r="AK252" s="258" t="s">
        <v>265</v>
      </c>
      <c r="AL252" s="258" t="s">
        <v>267</v>
      </c>
      <c r="AM252" s="258" t="s">
        <v>265</v>
      </c>
      <c r="AN252" s="258" t="s">
        <v>265</v>
      </c>
      <c r="AO252" s="258" t="s">
        <v>265</v>
      </c>
      <c r="AP252" s="258" t="s">
        <v>265</v>
      </c>
    </row>
    <row r="253" spans="1:42" x14ac:dyDescent="0.2">
      <c r="A253" s="258">
        <v>201561</v>
      </c>
      <c r="B253" s="258" t="str">
        <f>VLOOKUP(A253,'[2]اعلام كامل'!$A$2:$E$7000,5,0)</f>
        <v>س4</v>
      </c>
      <c r="C253" s="258" t="s">
        <v>265</v>
      </c>
      <c r="D253" s="258" t="s">
        <v>265</v>
      </c>
      <c r="E253" s="258" t="s">
        <v>265</v>
      </c>
      <c r="F253" s="258" t="s">
        <v>267</v>
      </c>
      <c r="G253" s="258" t="s">
        <v>265</v>
      </c>
      <c r="H253" s="258" t="s">
        <v>267</v>
      </c>
      <c r="I253" s="258" t="s">
        <v>267</v>
      </c>
      <c r="J253" s="258" t="s">
        <v>267</v>
      </c>
      <c r="K253" s="258" t="s">
        <v>265</v>
      </c>
      <c r="L253" s="258" t="s">
        <v>265</v>
      </c>
      <c r="M253" s="258" t="s">
        <v>265</v>
      </c>
      <c r="N253" s="258" t="s">
        <v>265</v>
      </c>
      <c r="O253" s="258" t="s">
        <v>267</v>
      </c>
      <c r="P253" s="258" t="s">
        <v>267</v>
      </c>
      <c r="Q253" s="258" t="s">
        <v>267</v>
      </c>
      <c r="R253" s="258" t="s">
        <v>265</v>
      </c>
      <c r="S253" s="258" t="s">
        <v>265</v>
      </c>
      <c r="T253" s="258" t="s">
        <v>265</v>
      </c>
      <c r="U253" s="258" t="s">
        <v>265</v>
      </c>
      <c r="V253" s="258" t="s">
        <v>265</v>
      </c>
      <c r="W253" s="258" t="s">
        <v>265</v>
      </c>
      <c r="X253" s="258" t="s">
        <v>265</v>
      </c>
      <c r="Y253" s="258" t="s">
        <v>265</v>
      </c>
      <c r="Z253" s="258" t="s">
        <v>267</v>
      </c>
      <c r="AA253" s="258" t="s">
        <v>265</v>
      </c>
      <c r="AB253" s="258" t="s">
        <v>265</v>
      </c>
      <c r="AC253" s="258" t="s">
        <v>265</v>
      </c>
      <c r="AD253" s="258" t="s">
        <v>267</v>
      </c>
      <c r="AE253" s="258" t="s">
        <v>265</v>
      </c>
      <c r="AF253" s="258" t="s">
        <v>265</v>
      </c>
      <c r="AG253" s="258" t="s">
        <v>265</v>
      </c>
      <c r="AH253" s="258" t="s">
        <v>265</v>
      </c>
      <c r="AI253" s="258" t="s">
        <v>265</v>
      </c>
      <c r="AJ253" s="258" t="s">
        <v>267</v>
      </c>
      <c r="AK253" s="258" t="s">
        <v>265</v>
      </c>
      <c r="AL253" s="258" t="s">
        <v>267</v>
      </c>
      <c r="AM253" s="258" t="s">
        <v>265</v>
      </c>
      <c r="AN253" s="258" t="s">
        <v>265</v>
      </c>
      <c r="AO253" s="258" t="s">
        <v>265</v>
      </c>
      <c r="AP253" s="258" t="s">
        <v>265</v>
      </c>
    </row>
    <row r="254" spans="1:42" x14ac:dyDescent="0.2">
      <c r="A254" s="258">
        <v>203981</v>
      </c>
      <c r="B254" s="258" t="str">
        <f>VLOOKUP(A254,'[2]اعلام كامل'!$A$2:$E$7000,5,0)</f>
        <v>س4</v>
      </c>
      <c r="C254" s="258" t="s">
        <v>265</v>
      </c>
      <c r="D254" s="258" t="s">
        <v>265</v>
      </c>
      <c r="E254" s="258" t="s">
        <v>265</v>
      </c>
      <c r="F254" s="258" t="s">
        <v>265</v>
      </c>
      <c r="G254" s="258" t="s">
        <v>265</v>
      </c>
      <c r="H254" s="258" t="s">
        <v>267</v>
      </c>
      <c r="I254" s="258" t="s">
        <v>265</v>
      </c>
      <c r="J254" s="258" t="s">
        <v>265</v>
      </c>
      <c r="K254" s="258" t="s">
        <v>265</v>
      </c>
      <c r="L254" s="258" t="s">
        <v>265</v>
      </c>
      <c r="M254" s="258" t="s">
        <v>267</v>
      </c>
      <c r="N254" s="258" t="s">
        <v>265</v>
      </c>
      <c r="O254" s="258" t="s">
        <v>265</v>
      </c>
      <c r="P254" s="258" t="s">
        <v>265</v>
      </c>
      <c r="Q254" s="258" t="s">
        <v>265</v>
      </c>
      <c r="R254" s="258" t="s">
        <v>267</v>
      </c>
      <c r="S254" s="258" t="s">
        <v>265</v>
      </c>
      <c r="T254" s="258" t="s">
        <v>267</v>
      </c>
      <c r="U254" s="258" t="s">
        <v>267</v>
      </c>
      <c r="V254" s="258" t="s">
        <v>265</v>
      </c>
      <c r="W254" s="258" t="s">
        <v>267</v>
      </c>
      <c r="X254" s="258" t="s">
        <v>265</v>
      </c>
      <c r="Y254" s="258" t="s">
        <v>267</v>
      </c>
      <c r="Z254" s="258" t="s">
        <v>267</v>
      </c>
      <c r="AA254" s="258" t="s">
        <v>267</v>
      </c>
      <c r="AB254" s="258" t="s">
        <v>267</v>
      </c>
      <c r="AC254" s="258" t="s">
        <v>265</v>
      </c>
      <c r="AD254" s="258" t="s">
        <v>265</v>
      </c>
      <c r="AE254" s="258" t="s">
        <v>267</v>
      </c>
      <c r="AF254" s="258" t="s">
        <v>265</v>
      </c>
      <c r="AG254" s="258" t="s">
        <v>265</v>
      </c>
      <c r="AH254" s="258" t="s">
        <v>265</v>
      </c>
      <c r="AI254" s="258" t="s">
        <v>265</v>
      </c>
      <c r="AJ254" s="258" t="s">
        <v>267</v>
      </c>
      <c r="AK254" s="258" t="s">
        <v>267</v>
      </c>
      <c r="AL254" s="258" t="s">
        <v>265</v>
      </c>
      <c r="AM254" s="258" t="s">
        <v>265</v>
      </c>
      <c r="AN254" s="258" t="s">
        <v>267</v>
      </c>
      <c r="AO254" s="258" t="s">
        <v>267</v>
      </c>
      <c r="AP254" s="258" t="s">
        <v>267</v>
      </c>
    </row>
    <row r="255" spans="1:42" x14ac:dyDescent="0.2">
      <c r="A255" s="258">
        <v>209233</v>
      </c>
      <c r="B255" s="258" t="str">
        <f>VLOOKUP(A255,'[2]اعلام كامل'!$A$2:$E$7000,5,0)</f>
        <v>س4</v>
      </c>
      <c r="C255" s="258" t="s">
        <v>265</v>
      </c>
      <c r="D255" s="258" t="s">
        <v>267</v>
      </c>
      <c r="E255" s="258" t="s">
        <v>265</v>
      </c>
      <c r="F255" s="258" t="s">
        <v>267</v>
      </c>
      <c r="G255" s="258" t="s">
        <v>267</v>
      </c>
      <c r="H255" s="258" t="s">
        <v>267</v>
      </c>
      <c r="I255" s="258" t="s">
        <v>267</v>
      </c>
      <c r="J255" s="258" t="s">
        <v>267</v>
      </c>
      <c r="K255" s="258" t="s">
        <v>267</v>
      </c>
      <c r="L255" s="258" t="s">
        <v>265</v>
      </c>
      <c r="M255" s="258" t="s">
        <v>267</v>
      </c>
      <c r="N255" s="258" t="s">
        <v>267</v>
      </c>
      <c r="O255" s="258" t="s">
        <v>267</v>
      </c>
      <c r="P255" s="258" t="s">
        <v>267</v>
      </c>
      <c r="Q255" s="258" t="s">
        <v>265</v>
      </c>
      <c r="R255" s="258" t="s">
        <v>267</v>
      </c>
      <c r="S255" s="258" t="s">
        <v>265</v>
      </c>
      <c r="T255" s="258" t="s">
        <v>267</v>
      </c>
      <c r="U255" s="258" t="s">
        <v>267</v>
      </c>
      <c r="V255" s="258" t="s">
        <v>267</v>
      </c>
      <c r="W255" s="258" t="s">
        <v>267</v>
      </c>
      <c r="X255" s="258" t="s">
        <v>267</v>
      </c>
      <c r="Y255" s="258" t="s">
        <v>267</v>
      </c>
      <c r="Z255" s="258" t="s">
        <v>267</v>
      </c>
      <c r="AA255" s="258" t="s">
        <v>267</v>
      </c>
      <c r="AB255" s="258" t="s">
        <v>267</v>
      </c>
      <c r="AC255" s="258" t="s">
        <v>267</v>
      </c>
      <c r="AD255" s="258" t="s">
        <v>267</v>
      </c>
      <c r="AE255" s="258" t="s">
        <v>267</v>
      </c>
      <c r="AF255" s="258" t="s">
        <v>267</v>
      </c>
      <c r="AG255" s="258" t="s">
        <v>265</v>
      </c>
      <c r="AH255" s="258" t="s">
        <v>267</v>
      </c>
      <c r="AI255" s="258" t="s">
        <v>265</v>
      </c>
      <c r="AJ255" s="258" t="s">
        <v>267</v>
      </c>
      <c r="AK255" s="258" t="s">
        <v>267</v>
      </c>
      <c r="AL255" s="258" t="s">
        <v>265</v>
      </c>
      <c r="AM255" s="258" t="s">
        <v>265</v>
      </c>
      <c r="AN255" s="258" t="s">
        <v>267</v>
      </c>
      <c r="AO255" s="258" t="s">
        <v>267</v>
      </c>
      <c r="AP255" s="258" t="s">
        <v>265</v>
      </c>
    </row>
    <row r="256" spans="1:42" x14ac:dyDescent="0.2">
      <c r="A256" s="258">
        <v>208953</v>
      </c>
      <c r="B256" s="258" t="str">
        <f>VLOOKUP(A256,'[2]اعلام كامل'!$A$2:$E$7000,5,0)</f>
        <v>س4</v>
      </c>
      <c r="C256" s="258" t="s">
        <v>265</v>
      </c>
      <c r="D256" s="258" t="s">
        <v>265</v>
      </c>
      <c r="E256" s="258" t="s">
        <v>265</v>
      </c>
      <c r="F256" s="258" t="s">
        <v>267</v>
      </c>
      <c r="G256" s="258" t="s">
        <v>265</v>
      </c>
      <c r="H256" s="258" t="s">
        <v>267</v>
      </c>
      <c r="I256" s="258" t="s">
        <v>267</v>
      </c>
      <c r="J256" s="258" t="s">
        <v>265</v>
      </c>
      <c r="K256" s="258" t="s">
        <v>267</v>
      </c>
      <c r="L256" s="258" t="s">
        <v>267</v>
      </c>
      <c r="M256" s="258" t="s">
        <v>267</v>
      </c>
      <c r="N256" s="258" t="s">
        <v>265</v>
      </c>
      <c r="O256" s="258" t="s">
        <v>267</v>
      </c>
      <c r="P256" s="258" t="s">
        <v>265</v>
      </c>
      <c r="Q256" s="258" t="s">
        <v>265</v>
      </c>
      <c r="R256" s="258" t="s">
        <v>265</v>
      </c>
      <c r="S256" s="258" t="s">
        <v>265</v>
      </c>
      <c r="T256" s="258" t="s">
        <v>267</v>
      </c>
      <c r="U256" s="258" t="s">
        <v>267</v>
      </c>
      <c r="V256" s="258" t="s">
        <v>267</v>
      </c>
      <c r="W256" s="258" t="s">
        <v>267</v>
      </c>
      <c r="X256" s="258" t="s">
        <v>267</v>
      </c>
      <c r="Y256" s="258" t="s">
        <v>265</v>
      </c>
      <c r="Z256" s="258" t="s">
        <v>267</v>
      </c>
      <c r="AA256" s="258" t="s">
        <v>267</v>
      </c>
      <c r="AB256" s="258" t="s">
        <v>265</v>
      </c>
      <c r="AC256" s="258" t="s">
        <v>267</v>
      </c>
      <c r="AD256" s="258" t="s">
        <v>267</v>
      </c>
      <c r="AE256" s="258" t="s">
        <v>267</v>
      </c>
      <c r="AF256" s="258" t="s">
        <v>267</v>
      </c>
      <c r="AG256" s="258" t="s">
        <v>265</v>
      </c>
      <c r="AH256" s="258" t="s">
        <v>265</v>
      </c>
      <c r="AI256" s="258" t="s">
        <v>265</v>
      </c>
      <c r="AJ256" s="258" t="s">
        <v>267</v>
      </c>
      <c r="AK256" s="258" t="s">
        <v>265</v>
      </c>
      <c r="AL256" s="258" t="s">
        <v>265</v>
      </c>
      <c r="AM256" s="258" t="s">
        <v>267</v>
      </c>
      <c r="AN256" s="258" t="s">
        <v>265</v>
      </c>
      <c r="AO256" s="258" t="s">
        <v>265</v>
      </c>
      <c r="AP256" s="258" t="s">
        <v>265</v>
      </c>
    </row>
    <row r="257" spans="1:42" x14ac:dyDescent="0.2">
      <c r="A257" s="258">
        <v>208021</v>
      </c>
      <c r="B257" s="258" t="str">
        <f>VLOOKUP(A257,'[2]اعلام كامل'!$A$2:$E$7000,5,0)</f>
        <v>س4</v>
      </c>
      <c r="C257" s="258" t="s">
        <v>265</v>
      </c>
      <c r="D257" s="258" t="s">
        <v>265</v>
      </c>
      <c r="E257" s="258" t="s">
        <v>265</v>
      </c>
      <c r="F257" s="258" t="s">
        <v>267</v>
      </c>
      <c r="G257" s="258" t="s">
        <v>267</v>
      </c>
      <c r="H257" s="258" t="s">
        <v>265</v>
      </c>
      <c r="I257" s="258" t="s">
        <v>267</v>
      </c>
      <c r="J257" s="258" t="s">
        <v>265</v>
      </c>
      <c r="K257" s="258" t="s">
        <v>267</v>
      </c>
      <c r="L257" s="258" t="s">
        <v>267</v>
      </c>
      <c r="M257" s="258" t="s">
        <v>267</v>
      </c>
      <c r="N257" s="258" t="s">
        <v>267</v>
      </c>
      <c r="O257" s="258" t="s">
        <v>267</v>
      </c>
      <c r="P257" s="258" t="s">
        <v>267</v>
      </c>
      <c r="Q257" s="258" t="s">
        <v>267</v>
      </c>
      <c r="R257" s="258" t="s">
        <v>265</v>
      </c>
      <c r="S257" s="258" t="s">
        <v>265</v>
      </c>
      <c r="T257" s="258" t="s">
        <v>267</v>
      </c>
      <c r="U257" s="258" t="s">
        <v>267</v>
      </c>
      <c r="V257" s="258" t="s">
        <v>267</v>
      </c>
      <c r="W257" s="258" t="s">
        <v>267</v>
      </c>
      <c r="X257" s="258" t="s">
        <v>265</v>
      </c>
      <c r="Y257" s="258" t="s">
        <v>265</v>
      </c>
      <c r="Z257" s="258" t="s">
        <v>267</v>
      </c>
      <c r="AA257" s="258" t="s">
        <v>267</v>
      </c>
      <c r="AB257" s="258" t="s">
        <v>267</v>
      </c>
      <c r="AC257" s="258" t="s">
        <v>265</v>
      </c>
      <c r="AD257" s="258" t="s">
        <v>267</v>
      </c>
      <c r="AE257" s="258" t="s">
        <v>267</v>
      </c>
      <c r="AF257" s="258" t="s">
        <v>267</v>
      </c>
      <c r="AG257" s="258" t="s">
        <v>267</v>
      </c>
      <c r="AH257" s="258" t="s">
        <v>265</v>
      </c>
      <c r="AI257" s="258" t="s">
        <v>265</v>
      </c>
      <c r="AJ257" s="258" t="s">
        <v>265</v>
      </c>
      <c r="AK257" s="258" t="s">
        <v>267</v>
      </c>
      <c r="AL257" s="258" t="s">
        <v>265</v>
      </c>
      <c r="AM257" s="258" t="s">
        <v>267</v>
      </c>
      <c r="AN257" s="258" t="s">
        <v>267</v>
      </c>
      <c r="AO257" s="258" t="s">
        <v>267</v>
      </c>
      <c r="AP257" s="258" t="s">
        <v>265</v>
      </c>
    </row>
    <row r="258" spans="1:42" x14ac:dyDescent="0.2">
      <c r="A258" s="258">
        <v>208633</v>
      </c>
      <c r="B258" s="258" t="str">
        <f>VLOOKUP(A258,'[2]اعلام كامل'!$A$2:$E$7000,5,0)</f>
        <v>س4</v>
      </c>
      <c r="C258" s="258" t="s">
        <v>265</v>
      </c>
      <c r="D258" s="258" t="s">
        <v>267</v>
      </c>
      <c r="E258" s="258" t="s">
        <v>267</v>
      </c>
      <c r="F258" s="258" t="s">
        <v>267</v>
      </c>
      <c r="G258" s="258" t="s">
        <v>267</v>
      </c>
      <c r="H258" s="258" t="s">
        <v>267</v>
      </c>
      <c r="I258" s="258" t="s">
        <v>267</v>
      </c>
      <c r="J258" s="258" t="s">
        <v>265</v>
      </c>
      <c r="K258" s="258" t="s">
        <v>265</v>
      </c>
      <c r="L258" s="258" t="s">
        <v>265</v>
      </c>
      <c r="M258" s="258" t="s">
        <v>267</v>
      </c>
      <c r="N258" s="258" t="s">
        <v>267</v>
      </c>
      <c r="O258" s="258" t="s">
        <v>267</v>
      </c>
      <c r="P258" s="258" t="s">
        <v>267</v>
      </c>
      <c r="Q258" s="258" t="s">
        <v>267</v>
      </c>
      <c r="R258" s="258" t="s">
        <v>267</v>
      </c>
      <c r="S258" s="258" t="s">
        <v>265</v>
      </c>
      <c r="T258" s="258" t="s">
        <v>267</v>
      </c>
      <c r="U258" s="258" t="s">
        <v>267</v>
      </c>
      <c r="V258" s="258" t="s">
        <v>267</v>
      </c>
      <c r="W258" s="258" t="s">
        <v>265</v>
      </c>
      <c r="X258" s="258" t="s">
        <v>267</v>
      </c>
      <c r="Y258" s="258" t="s">
        <v>265</v>
      </c>
      <c r="Z258" s="258" t="s">
        <v>265</v>
      </c>
      <c r="AA258" s="258" t="s">
        <v>265</v>
      </c>
      <c r="AB258" s="258" t="s">
        <v>267</v>
      </c>
      <c r="AC258" s="258" t="s">
        <v>265</v>
      </c>
      <c r="AD258" s="258" t="s">
        <v>267</v>
      </c>
      <c r="AE258" s="258" t="s">
        <v>267</v>
      </c>
      <c r="AF258" s="258" t="s">
        <v>267</v>
      </c>
      <c r="AG258" s="258" t="s">
        <v>265</v>
      </c>
      <c r="AH258" s="258" t="s">
        <v>265</v>
      </c>
      <c r="AI258" s="258" t="s">
        <v>265</v>
      </c>
      <c r="AJ258" s="258" t="s">
        <v>267</v>
      </c>
      <c r="AK258" s="258" t="s">
        <v>267</v>
      </c>
      <c r="AL258" s="258" t="s">
        <v>265</v>
      </c>
      <c r="AM258" s="258" t="s">
        <v>267</v>
      </c>
      <c r="AN258" s="258" t="s">
        <v>267</v>
      </c>
      <c r="AO258" s="258" t="s">
        <v>265</v>
      </c>
      <c r="AP258" s="258" t="s">
        <v>267</v>
      </c>
    </row>
    <row r="259" spans="1:42" x14ac:dyDescent="0.2">
      <c r="A259" s="258">
        <v>207039</v>
      </c>
      <c r="B259" s="258" t="str">
        <f>VLOOKUP(A259,'[2]اعلام كامل'!$A$2:$E$7000,5,0)</f>
        <v>س4</v>
      </c>
      <c r="C259" s="258" t="s">
        <v>265</v>
      </c>
      <c r="D259" s="258" t="s">
        <v>265</v>
      </c>
      <c r="E259" s="258" t="s">
        <v>267</v>
      </c>
      <c r="F259" s="258" t="s">
        <v>267</v>
      </c>
      <c r="G259" s="258" t="s">
        <v>267</v>
      </c>
      <c r="H259" s="258" t="s">
        <v>267</v>
      </c>
      <c r="I259" s="258" t="s">
        <v>265</v>
      </c>
      <c r="J259" s="258" t="s">
        <v>267</v>
      </c>
      <c r="K259" s="258" t="s">
        <v>265</v>
      </c>
      <c r="L259" s="258" t="s">
        <v>267</v>
      </c>
      <c r="M259" s="258" t="s">
        <v>267</v>
      </c>
      <c r="N259" s="258" t="s">
        <v>265</v>
      </c>
      <c r="O259" s="258" t="s">
        <v>267</v>
      </c>
      <c r="P259" s="258" t="s">
        <v>265</v>
      </c>
      <c r="Q259" s="258" t="s">
        <v>267</v>
      </c>
      <c r="R259" s="258" t="s">
        <v>265</v>
      </c>
      <c r="S259" s="258" t="s">
        <v>267</v>
      </c>
      <c r="T259" s="258" t="s">
        <v>267</v>
      </c>
      <c r="U259" s="258" t="s">
        <v>267</v>
      </c>
      <c r="V259" s="258" t="s">
        <v>267</v>
      </c>
      <c r="W259" s="258" t="s">
        <v>265</v>
      </c>
      <c r="X259" s="258" t="s">
        <v>265</v>
      </c>
      <c r="Y259" s="258" t="s">
        <v>267</v>
      </c>
      <c r="Z259" s="258" t="s">
        <v>265</v>
      </c>
      <c r="AA259" s="258" t="s">
        <v>267</v>
      </c>
      <c r="AB259" s="258" t="s">
        <v>267</v>
      </c>
      <c r="AC259" s="258" t="s">
        <v>265</v>
      </c>
      <c r="AD259" s="258" t="s">
        <v>267</v>
      </c>
      <c r="AE259" s="258" t="s">
        <v>265</v>
      </c>
      <c r="AF259" s="258" t="s">
        <v>265</v>
      </c>
      <c r="AG259" s="258" t="s">
        <v>265</v>
      </c>
      <c r="AH259" s="258" t="s">
        <v>265</v>
      </c>
      <c r="AI259" s="258" t="s">
        <v>265</v>
      </c>
      <c r="AJ259" s="258" t="s">
        <v>265</v>
      </c>
      <c r="AK259" s="258" t="s">
        <v>267</v>
      </c>
      <c r="AL259" s="258" t="s">
        <v>265</v>
      </c>
      <c r="AM259" s="258" t="s">
        <v>265</v>
      </c>
      <c r="AN259" s="258" t="s">
        <v>267</v>
      </c>
      <c r="AO259" s="258" t="s">
        <v>267</v>
      </c>
      <c r="AP259" s="258" t="s">
        <v>265</v>
      </c>
    </row>
    <row r="260" spans="1:42" x14ac:dyDescent="0.2">
      <c r="A260" s="258">
        <v>200710</v>
      </c>
      <c r="B260" s="258" t="str">
        <f>VLOOKUP(A260,'[2]اعلام كامل'!$A$2:$E$7000,5,0)</f>
        <v>س4</v>
      </c>
      <c r="C260" s="258" t="s">
        <v>265</v>
      </c>
      <c r="D260" s="258" t="s">
        <v>267</v>
      </c>
      <c r="E260" s="258" t="s">
        <v>267</v>
      </c>
      <c r="F260" s="258" t="s">
        <v>265</v>
      </c>
      <c r="G260" s="258" t="s">
        <v>267</v>
      </c>
      <c r="H260" s="258" t="s">
        <v>267</v>
      </c>
      <c r="I260" s="258" t="s">
        <v>265</v>
      </c>
      <c r="J260" s="258" t="s">
        <v>265</v>
      </c>
      <c r="K260" s="258" t="s">
        <v>265</v>
      </c>
      <c r="L260" s="258" t="s">
        <v>265</v>
      </c>
      <c r="M260" s="258" t="s">
        <v>267</v>
      </c>
      <c r="N260" s="258" t="s">
        <v>265</v>
      </c>
      <c r="O260" s="258" t="s">
        <v>267</v>
      </c>
      <c r="P260" s="258" t="s">
        <v>267</v>
      </c>
      <c r="Q260" s="258" t="s">
        <v>265</v>
      </c>
      <c r="R260" s="258" t="s">
        <v>267</v>
      </c>
      <c r="S260" s="258" t="s">
        <v>265</v>
      </c>
      <c r="T260" s="258" t="s">
        <v>267</v>
      </c>
      <c r="U260" s="258" t="s">
        <v>265</v>
      </c>
      <c r="V260" s="258" t="s">
        <v>267</v>
      </c>
      <c r="W260" s="258" t="s">
        <v>267</v>
      </c>
      <c r="X260" s="258" t="s">
        <v>267</v>
      </c>
      <c r="Y260" s="258" t="s">
        <v>265</v>
      </c>
      <c r="Z260" s="258" t="s">
        <v>267</v>
      </c>
      <c r="AA260" s="258" t="s">
        <v>265</v>
      </c>
      <c r="AB260" s="258" t="s">
        <v>267</v>
      </c>
      <c r="AC260" s="258" t="s">
        <v>267</v>
      </c>
      <c r="AD260" s="258" t="s">
        <v>267</v>
      </c>
      <c r="AE260" s="258" t="s">
        <v>267</v>
      </c>
      <c r="AF260" s="258" t="s">
        <v>267</v>
      </c>
      <c r="AG260" s="258" t="s">
        <v>267</v>
      </c>
      <c r="AH260" s="258" t="s">
        <v>265</v>
      </c>
      <c r="AI260" s="258" t="s">
        <v>265</v>
      </c>
      <c r="AJ260" s="258" t="s">
        <v>265</v>
      </c>
      <c r="AK260" s="258" t="s">
        <v>265</v>
      </c>
      <c r="AL260" s="258" t="s">
        <v>265</v>
      </c>
      <c r="AM260" s="258" t="s">
        <v>265</v>
      </c>
      <c r="AN260" s="258" t="s">
        <v>267</v>
      </c>
      <c r="AO260" s="258" t="s">
        <v>265</v>
      </c>
      <c r="AP260" s="258" t="s">
        <v>267</v>
      </c>
    </row>
    <row r="261" spans="1:42" x14ac:dyDescent="0.2">
      <c r="A261" s="258">
        <v>207855</v>
      </c>
      <c r="B261" s="258" t="str">
        <f>VLOOKUP(A261,'[2]اعلام كامل'!$A$2:$E$7000,5,0)</f>
        <v>س4</v>
      </c>
      <c r="C261" s="258" t="s">
        <v>265</v>
      </c>
      <c r="D261" s="258" t="s">
        <v>265</v>
      </c>
      <c r="E261" s="258" t="s">
        <v>265</v>
      </c>
      <c r="F261" s="258" t="s">
        <v>267</v>
      </c>
      <c r="G261" s="258" t="s">
        <v>265</v>
      </c>
      <c r="H261" s="258" t="s">
        <v>265</v>
      </c>
      <c r="I261" s="258" t="s">
        <v>265</v>
      </c>
      <c r="J261" s="258" t="s">
        <v>265</v>
      </c>
      <c r="K261" s="258" t="s">
        <v>267</v>
      </c>
      <c r="L261" s="258" t="s">
        <v>265</v>
      </c>
      <c r="M261" s="258" t="s">
        <v>267</v>
      </c>
      <c r="N261" s="258" t="s">
        <v>265</v>
      </c>
      <c r="O261" s="258" t="s">
        <v>265</v>
      </c>
      <c r="P261" s="258" t="s">
        <v>267</v>
      </c>
      <c r="Q261" s="258" t="s">
        <v>265</v>
      </c>
      <c r="R261" s="258" t="s">
        <v>265</v>
      </c>
      <c r="S261" s="258" t="s">
        <v>265</v>
      </c>
      <c r="T261" s="258" t="s">
        <v>265</v>
      </c>
      <c r="U261" s="258" t="s">
        <v>265</v>
      </c>
      <c r="V261" s="258" t="s">
        <v>265</v>
      </c>
      <c r="W261" s="258" t="s">
        <v>267</v>
      </c>
      <c r="X261" s="258" t="s">
        <v>265</v>
      </c>
      <c r="Y261" s="258" t="s">
        <v>267</v>
      </c>
      <c r="Z261" s="258" t="s">
        <v>267</v>
      </c>
      <c r="AA261" s="258" t="s">
        <v>265</v>
      </c>
      <c r="AB261" s="258" t="s">
        <v>267</v>
      </c>
      <c r="AC261" s="258" t="s">
        <v>267</v>
      </c>
      <c r="AD261" s="258" t="s">
        <v>267</v>
      </c>
      <c r="AE261" s="258" t="s">
        <v>265</v>
      </c>
      <c r="AF261" s="258" t="s">
        <v>267</v>
      </c>
      <c r="AG261" s="258" t="s">
        <v>267</v>
      </c>
      <c r="AH261" s="258" t="s">
        <v>265</v>
      </c>
      <c r="AI261" s="258" t="s">
        <v>265</v>
      </c>
      <c r="AJ261" s="258" t="s">
        <v>267</v>
      </c>
      <c r="AK261" s="258" t="s">
        <v>265</v>
      </c>
      <c r="AL261" s="258" t="s">
        <v>265</v>
      </c>
      <c r="AM261" s="258" t="s">
        <v>265</v>
      </c>
      <c r="AN261" s="258" t="s">
        <v>267</v>
      </c>
      <c r="AO261" s="258" t="s">
        <v>267</v>
      </c>
      <c r="AP261" s="258" t="s">
        <v>267</v>
      </c>
    </row>
    <row r="262" spans="1:42" x14ac:dyDescent="0.2">
      <c r="A262" s="258">
        <v>207439</v>
      </c>
      <c r="B262" s="258" t="str">
        <f>VLOOKUP(A262,'[2]اعلام كامل'!$A$2:$E$7000,5,0)</f>
        <v>س4</v>
      </c>
      <c r="C262" s="258" t="s">
        <v>265</v>
      </c>
      <c r="D262" s="258" t="s">
        <v>265</v>
      </c>
      <c r="E262" s="258" t="s">
        <v>265</v>
      </c>
      <c r="F262" s="258" t="s">
        <v>267</v>
      </c>
      <c r="G262" s="258" t="s">
        <v>265</v>
      </c>
      <c r="H262" s="258" t="s">
        <v>267</v>
      </c>
      <c r="I262" s="258" t="s">
        <v>265</v>
      </c>
      <c r="J262" s="258" t="s">
        <v>265</v>
      </c>
      <c r="K262" s="258" t="s">
        <v>265</v>
      </c>
      <c r="L262" s="258" t="s">
        <v>267</v>
      </c>
      <c r="M262" s="258" t="s">
        <v>265</v>
      </c>
      <c r="N262" s="258" t="s">
        <v>265</v>
      </c>
      <c r="O262" s="258" t="s">
        <v>265</v>
      </c>
      <c r="P262" s="258" t="s">
        <v>265</v>
      </c>
      <c r="Q262" s="258" t="s">
        <v>265</v>
      </c>
      <c r="R262" s="258" t="s">
        <v>265</v>
      </c>
      <c r="S262" s="258" t="s">
        <v>265</v>
      </c>
      <c r="T262" s="258" t="s">
        <v>265</v>
      </c>
      <c r="U262" s="258" t="s">
        <v>267</v>
      </c>
      <c r="V262" s="258" t="s">
        <v>265</v>
      </c>
      <c r="W262" s="258" t="s">
        <v>267</v>
      </c>
      <c r="X262" s="258" t="s">
        <v>265</v>
      </c>
      <c r="Y262" s="258" t="s">
        <v>265</v>
      </c>
      <c r="Z262" s="258" t="s">
        <v>267</v>
      </c>
      <c r="AA262" s="258" t="s">
        <v>267</v>
      </c>
      <c r="AB262" s="258" t="s">
        <v>267</v>
      </c>
      <c r="AC262" s="258" t="s">
        <v>267</v>
      </c>
      <c r="AD262" s="258" t="s">
        <v>267</v>
      </c>
      <c r="AE262" s="258" t="s">
        <v>265</v>
      </c>
      <c r="AF262" s="258" t="s">
        <v>265</v>
      </c>
      <c r="AG262" s="258" t="s">
        <v>265</v>
      </c>
      <c r="AH262" s="258" t="s">
        <v>265</v>
      </c>
      <c r="AI262" s="258" t="s">
        <v>265</v>
      </c>
      <c r="AJ262" s="258" t="s">
        <v>267</v>
      </c>
      <c r="AK262" s="258" t="s">
        <v>267</v>
      </c>
      <c r="AL262" s="258" t="s">
        <v>265</v>
      </c>
      <c r="AM262" s="258" t="s">
        <v>265</v>
      </c>
      <c r="AN262" s="258" t="s">
        <v>267</v>
      </c>
      <c r="AO262" s="258" t="s">
        <v>267</v>
      </c>
      <c r="AP262" s="258" t="s">
        <v>267</v>
      </c>
    </row>
    <row r="263" spans="1:42" x14ac:dyDescent="0.2">
      <c r="A263" s="258">
        <v>201384</v>
      </c>
      <c r="B263" s="258" t="str">
        <f>VLOOKUP(A263,'[2]اعلام كامل'!$A$2:$E$7000,5,0)</f>
        <v>س4</v>
      </c>
      <c r="C263" s="258" t="s">
        <v>265</v>
      </c>
      <c r="D263" s="258" t="s">
        <v>265</v>
      </c>
      <c r="E263" s="258" t="s">
        <v>265</v>
      </c>
      <c r="F263" s="258" t="s">
        <v>265</v>
      </c>
      <c r="G263" s="258" t="s">
        <v>265</v>
      </c>
      <c r="H263" s="258" t="s">
        <v>267</v>
      </c>
      <c r="I263" s="258" t="s">
        <v>267</v>
      </c>
      <c r="J263" s="258" t="s">
        <v>265</v>
      </c>
      <c r="K263" s="258" t="s">
        <v>267</v>
      </c>
      <c r="L263" s="258" t="s">
        <v>265</v>
      </c>
      <c r="M263" s="258" t="s">
        <v>265</v>
      </c>
      <c r="N263" s="258" t="s">
        <v>265</v>
      </c>
      <c r="O263" s="258" t="s">
        <v>265</v>
      </c>
      <c r="P263" s="258" t="s">
        <v>265</v>
      </c>
      <c r="Q263" s="258" t="s">
        <v>265</v>
      </c>
      <c r="R263" s="258" t="s">
        <v>265</v>
      </c>
      <c r="S263" s="258" t="s">
        <v>267</v>
      </c>
      <c r="T263" s="258" t="s">
        <v>265</v>
      </c>
      <c r="U263" s="258" t="s">
        <v>267</v>
      </c>
      <c r="V263" s="258" t="s">
        <v>267</v>
      </c>
      <c r="W263" s="258" t="s">
        <v>265</v>
      </c>
      <c r="X263" s="258" t="s">
        <v>265</v>
      </c>
      <c r="Y263" s="258" t="s">
        <v>265</v>
      </c>
      <c r="Z263" s="258" t="s">
        <v>265</v>
      </c>
      <c r="AA263" s="258" t="s">
        <v>265</v>
      </c>
      <c r="AB263" s="258" t="s">
        <v>265</v>
      </c>
      <c r="AC263" s="258" t="s">
        <v>265</v>
      </c>
      <c r="AD263" s="258" t="s">
        <v>265</v>
      </c>
      <c r="AE263" s="258" t="s">
        <v>265</v>
      </c>
      <c r="AF263" s="258" t="s">
        <v>265</v>
      </c>
      <c r="AG263" s="258" t="s">
        <v>265</v>
      </c>
      <c r="AH263" s="258" t="s">
        <v>265</v>
      </c>
      <c r="AI263" s="258" t="s">
        <v>265</v>
      </c>
      <c r="AJ263" s="258" t="s">
        <v>265</v>
      </c>
      <c r="AK263" s="258" t="s">
        <v>267</v>
      </c>
      <c r="AL263" s="258" t="s">
        <v>265</v>
      </c>
      <c r="AM263" s="258" t="s">
        <v>265</v>
      </c>
      <c r="AN263" s="258" t="s">
        <v>265</v>
      </c>
      <c r="AO263" s="258" t="s">
        <v>267</v>
      </c>
      <c r="AP263" s="258" t="s">
        <v>265</v>
      </c>
    </row>
    <row r="264" spans="1:42" x14ac:dyDescent="0.2">
      <c r="A264" s="258">
        <v>202254</v>
      </c>
      <c r="B264" s="258" t="str">
        <f>VLOOKUP(A264,'[2]اعلام كامل'!$A$2:$E$7000,5,0)</f>
        <v>س4</v>
      </c>
      <c r="C264" s="258" t="s">
        <v>265</v>
      </c>
      <c r="D264" s="258" t="s">
        <v>265</v>
      </c>
      <c r="E264" s="258" t="s">
        <v>265</v>
      </c>
      <c r="F264" s="258" t="s">
        <v>265</v>
      </c>
      <c r="G264" s="258" t="s">
        <v>265</v>
      </c>
      <c r="H264" s="258" t="s">
        <v>267</v>
      </c>
      <c r="I264" s="258" t="s">
        <v>267</v>
      </c>
      <c r="J264" s="258" t="s">
        <v>267</v>
      </c>
      <c r="K264" s="258" t="s">
        <v>267</v>
      </c>
      <c r="L264" s="258" t="s">
        <v>267</v>
      </c>
      <c r="M264" s="258" t="s">
        <v>267</v>
      </c>
      <c r="N264" s="258" t="s">
        <v>265</v>
      </c>
      <c r="O264" s="258" t="s">
        <v>267</v>
      </c>
      <c r="P264" s="258" t="s">
        <v>267</v>
      </c>
      <c r="Q264" s="258" t="s">
        <v>265</v>
      </c>
      <c r="R264" s="258" t="s">
        <v>267</v>
      </c>
      <c r="S264" s="258" t="s">
        <v>265</v>
      </c>
      <c r="T264" s="258" t="s">
        <v>265</v>
      </c>
      <c r="U264" s="258" t="s">
        <v>267</v>
      </c>
      <c r="V264" s="258" t="s">
        <v>265</v>
      </c>
      <c r="W264" s="258" t="s">
        <v>265</v>
      </c>
      <c r="X264" s="258" t="s">
        <v>265</v>
      </c>
      <c r="Y264" s="258" t="s">
        <v>267</v>
      </c>
      <c r="Z264" s="258" t="s">
        <v>265</v>
      </c>
      <c r="AA264" s="258" t="s">
        <v>267</v>
      </c>
      <c r="AB264" s="258" t="s">
        <v>267</v>
      </c>
      <c r="AC264" s="258" t="s">
        <v>265</v>
      </c>
      <c r="AD264" s="258" t="s">
        <v>265</v>
      </c>
      <c r="AE264" s="258" t="s">
        <v>265</v>
      </c>
      <c r="AF264" s="258" t="s">
        <v>267</v>
      </c>
      <c r="AG264" s="258" t="s">
        <v>265</v>
      </c>
      <c r="AH264" s="258" t="s">
        <v>267</v>
      </c>
      <c r="AI264" s="258" t="s">
        <v>265</v>
      </c>
      <c r="AJ264" s="258" t="s">
        <v>267</v>
      </c>
      <c r="AK264" s="258" t="s">
        <v>265</v>
      </c>
      <c r="AL264" s="258" t="s">
        <v>265</v>
      </c>
      <c r="AM264" s="258" t="s">
        <v>267</v>
      </c>
      <c r="AN264" s="258" t="s">
        <v>265</v>
      </c>
      <c r="AO264" s="258" t="s">
        <v>265</v>
      </c>
      <c r="AP264" s="258" t="s">
        <v>267</v>
      </c>
    </row>
    <row r="265" spans="1:42" x14ac:dyDescent="0.2">
      <c r="A265" s="258">
        <v>204730</v>
      </c>
      <c r="B265" s="258" t="str">
        <f>VLOOKUP(A265,'[2]اعلام كامل'!$A$2:$E$7000,5,0)</f>
        <v>س4</v>
      </c>
      <c r="C265" s="258" t="s">
        <v>265</v>
      </c>
      <c r="D265" s="258" t="s">
        <v>267</v>
      </c>
      <c r="E265" s="258" t="s">
        <v>265</v>
      </c>
      <c r="F265" s="258" t="s">
        <v>267</v>
      </c>
      <c r="G265" s="258" t="s">
        <v>267</v>
      </c>
      <c r="H265" s="258" t="s">
        <v>267</v>
      </c>
      <c r="I265" s="258" t="s">
        <v>265</v>
      </c>
      <c r="J265" s="258" t="s">
        <v>265</v>
      </c>
      <c r="K265" s="258" t="s">
        <v>265</v>
      </c>
      <c r="L265" s="258" t="s">
        <v>265</v>
      </c>
      <c r="M265" s="258" t="s">
        <v>265</v>
      </c>
      <c r="N265" s="258" t="s">
        <v>267</v>
      </c>
      <c r="O265" s="258" t="s">
        <v>267</v>
      </c>
      <c r="P265" s="258" t="s">
        <v>267</v>
      </c>
      <c r="Q265" s="258" t="s">
        <v>265</v>
      </c>
      <c r="R265" s="258" t="s">
        <v>265</v>
      </c>
      <c r="S265" s="258" t="s">
        <v>267</v>
      </c>
      <c r="T265" s="258" t="s">
        <v>265</v>
      </c>
      <c r="U265" s="258" t="s">
        <v>265</v>
      </c>
      <c r="V265" s="258" t="s">
        <v>267</v>
      </c>
      <c r="W265" s="258" t="s">
        <v>265</v>
      </c>
      <c r="X265" s="258" t="s">
        <v>265</v>
      </c>
      <c r="Y265" s="258" t="s">
        <v>265</v>
      </c>
      <c r="Z265" s="258" t="s">
        <v>265</v>
      </c>
      <c r="AA265" s="258" t="s">
        <v>265</v>
      </c>
      <c r="AB265" s="258" t="s">
        <v>267</v>
      </c>
      <c r="AC265" s="258" t="s">
        <v>267</v>
      </c>
      <c r="AD265" s="258" t="s">
        <v>267</v>
      </c>
      <c r="AE265" s="258" t="s">
        <v>267</v>
      </c>
      <c r="AF265" s="258" t="s">
        <v>266</v>
      </c>
      <c r="AG265" s="258" t="s">
        <v>267</v>
      </c>
      <c r="AH265" s="258" t="s">
        <v>265</v>
      </c>
      <c r="AI265" s="258" t="s">
        <v>267</v>
      </c>
      <c r="AJ265" s="258" t="s">
        <v>267</v>
      </c>
      <c r="AK265" s="258" t="s">
        <v>267</v>
      </c>
      <c r="AL265" s="258" t="s">
        <v>265</v>
      </c>
      <c r="AM265" s="258" t="s">
        <v>265</v>
      </c>
      <c r="AN265" s="258" t="s">
        <v>267</v>
      </c>
      <c r="AO265" s="258" t="s">
        <v>267</v>
      </c>
      <c r="AP265" s="258" t="s">
        <v>267</v>
      </c>
    </row>
    <row r="266" spans="1:42" x14ac:dyDescent="0.2">
      <c r="A266" s="258">
        <v>202661</v>
      </c>
      <c r="B266" s="258" t="str">
        <f>VLOOKUP(A266,'[2]اعلام كامل'!$A$2:$E$7000,5,0)</f>
        <v>س4</v>
      </c>
      <c r="C266" s="258" t="s">
        <v>265</v>
      </c>
      <c r="D266" s="258" t="s">
        <v>266</v>
      </c>
      <c r="E266" s="258" t="s">
        <v>266</v>
      </c>
      <c r="F266" s="258" t="s">
        <v>266</v>
      </c>
      <c r="G266" s="258" t="s">
        <v>266</v>
      </c>
      <c r="H266" s="258" t="s">
        <v>265</v>
      </c>
      <c r="I266" s="258" t="s">
        <v>266</v>
      </c>
      <c r="J266" s="258" t="s">
        <v>266</v>
      </c>
      <c r="K266" s="258" t="s">
        <v>265</v>
      </c>
      <c r="L266" s="258" t="s">
        <v>266</v>
      </c>
      <c r="M266" s="258" t="s">
        <v>267</v>
      </c>
      <c r="N266" s="258" t="s">
        <v>266</v>
      </c>
      <c r="O266" s="258" t="s">
        <v>266</v>
      </c>
      <c r="P266" s="258" t="s">
        <v>265</v>
      </c>
      <c r="Q266" s="258" t="s">
        <v>265</v>
      </c>
      <c r="R266" s="258" t="s">
        <v>267</v>
      </c>
      <c r="S266" s="258" t="s">
        <v>265</v>
      </c>
      <c r="T266" s="258" t="s">
        <v>265</v>
      </c>
      <c r="U266" s="258" t="s">
        <v>265</v>
      </c>
      <c r="V266" s="258" t="s">
        <v>265</v>
      </c>
      <c r="W266" s="258" t="s">
        <v>265</v>
      </c>
      <c r="X266" s="258" t="s">
        <v>265</v>
      </c>
      <c r="Y266" s="258" t="s">
        <v>267</v>
      </c>
      <c r="Z266" s="258" t="s">
        <v>267</v>
      </c>
      <c r="AA266" s="258" t="s">
        <v>265</v>
      </c>
      <c r="AB266" s="258" t="s">
        <v>265</v>
      </c>
      <c r="AC266" s="258" t="s">
        <v>267</v>
      </c>
      <c r="AD266" s="258" t="s">
        <v>267</v>
      </c>
      <c r="AE266" s="258" t="s">
        <v>265</v>
      </c>
      <c r="AF266" s="258" t="s">
        <v>265</v>
      </c>
      <c r="AG266" s="258" t="s">
        <v>265</v>
      </c>
      <c r="AH266" s="258" t="s">
        <v>267</v>
      </c>
      <c r="AI266" s="258" t="s">
        <v>267</v>
      </c>
      <c r="AJ266" s="258" t="s">
        <v>265</v>
      </c>
      <c r="AK266" s="258" t="s">
        <v>265</v>
      </c>
      <c r="AL266" s="258" t="s">
        <v>265</v>
      </c>
      <c r="AM266" s="258" t="s">
        <v>267</v>
      </c>
      <c r="AN266" s="258" t="s">
        <v>265</v>
      </c>
      <c r="AO266" s="258" t="s">
        <v>265</v>
      </c>
      <c r="AP266" s="258" t="s">
        <v>265</v>
      </c>
    </row>
    <row r="267" spans="1:42" x14ac:dyDescent="0.2">
      <c r="A267" s="258">
        <v>202895</v>
      </c>
      <c r="B267" s="258" t="str">
        <f>VLOOKUP(A267,'[2]اعلام كامل'!$A$2:$E$7000,5,0)</f>
        <v>س4</v>
      </c>
      <c r="C267" s="258" t="s">
        <v>265</v>
      </c>
      <c r="D267" s="258" t="s">
        <v>267</v>
      </c>
      <c r="E267" s="258" t="s">
        <v>267</v>
      </c>
      <c r="F267" s="258" t="s">
        <v>267</v>
      </c>
      <c r="G267" s="258" t="s">
        <v>265</v>
      </c>
      <c r="H267" s="258" t="s">
        <v>265</v>
      </c>
      <c r="I267" s="258" t="s">
        <v>265</v>
      </c>
      <c r="J267" s="258" t="s">
        <v>265</v>
      </c>
      <c r="K267" s="258" t="s">
        <v>267</v>
      </c>
      <c r="L267" s="258" t="s">
        <v>265</v>
      </c>
      <c r="M267" s="258" t="s">
        <v>267</v>
      </c>
      <c r="N267" s="258" t="s">
        <v>265</v>
      </c>
      <c r="O267" s="258" t="s">
        <v>267</v>
      </c>
      <c r="P267" s="258" t="s">
        <v>267</v>
      </c>
      <c r="Q267" s="258" t="s">
        <v>267</v>
      </c>
      <c r="R267" s="258" t="s">
        <v>265</v>
      </c>
      <c r="S267" s="258" t="s">
        <v>265</v>
      </c>
      <c r="T267" s="258" t="s">
        <v>267</v>
      </c>
      <c r="U267" s="258" t="s">
        <v>267</v>
      </c>
      <c r="V267" s="258" t="s">
        <v>265</v>
      </c>
      <c r="W267" s="258" t="s">
        <v>267</v>
      </c>
      <c r="X267" s="258" t="s">
        <v>267</v>
      </c>
      <c r="Y267" s="258" t="s">
        <v>267</v>
      </c>
      <c r="Z267" s="258" t="s">
        <v>267</v>
      </c>
      <c r="AA267" s="258" t="s">
        <v>265</v>
      </c>
      <c r="AB267" s="258" t="s">
        <v>267</v>
      </c>
      <c r="AC267" s="258" t="s">
        <v>267</v>
      </c>
      <c r="AD267" s="258" t="s">
        <v>267</v>
      </c>
      <c r="AE267" s="258" t="s">
        <v>267</v>
      </c>
      <c r="AF267" s="258" t="s">
        <v>265</v>
      </c>
      <c r="AG267" s="258" t="s">
        <v>267</v>
      </c>
      <c r="AH267" s="258" t="s">
        <v>267</v>
      </c>
      <c r="AI267" s="258" t="s">
        <v>265</v>
      </c>
      <c r="AJ267" s="258" t="s">
        <v>265</v>
      </c>
      <c r="AK267" s="258" t="s">
        <v>265</v>
      </c>
      <c r="AL267" s="258" t="s">
        <v>265</v>
      </c>
      <c r="AM267" s="258" t="s">
        <v>265</v>
      </c>
      <c r="AN267" s="258" t="s">
        <v>267</v>
      </c>
      <c r="AO267" s="258" t="s">
        <v>267</v>
      </c>
      <c r="AP267" s="258" t="s">
        <v>267</v>
      </c>
    </row>
    <row r="268" spans="1:42" x14ac:dyDescent="0.2">
      <c r="A268" s="258">
        <v>210822</v>
      </c>
      <c r="B268" s="258" t="str">
        <f>VLOOKUP(A268,'[2]اعلام كامل'!$A$2:$E$7000,5,0)</f>
        <v>س4</v>
      </c>
      <c r="C268" s="258" t="s">
        <v>267</v>
      </c>
      <c r="D268" s="258" t="s">
        <v>267</v>
      </c>
      <c r="E268" s="258" t="s">
        <v>265</v>
      </c>
      <c r="F268" s="258" t="s">
        <v>265</v>
      </c>
      <c r="G268" s="258" t="s">
        <v>265</v>
      </c>
      <c r="H268" s="258" t="s">
        <v>265</v>
      </c>
      <c r="I268" s="258" t="s">
        <v>267</v>
      </c>
      <c r="J268" s="258" t="s">
        <v>267</v>
      </c>
      <c r="K268" s="258" t="s">
        <v>267</v>
      </c>
      <c r="L268" s="258" t="s">
        <v>267</v>
      </c>
      <c r="M268" s="258" t="s">
        <v>267</v>
      </c>
      <c r="N268" s="258" t="s">
        <v>265</v>
      </c>
      <c r="O268" s="258" t="s">
        <v>267</v>
      </c>
      <c r="P268" s="258" t="s">
        <v>267</v>
      </c>
      <c r="Q268" s="258" t="s">
        <v>267</v>
      </c>
      <c r="R268" s="258" t="s">
        <v>267</v>
      </c>
      <c r="S268" s="258" t="s">
        <v>265</v>
      </c>
      <c r="T268" s="258" t="s">
        <v>267</v>
      </c>
      <c r="U268" s="258" t="s">
        <v>267</v>
      </c>
      <c r="V268" s="258" t="s">
        <v>267</v>
      </c>
      <c r="W268" s="258" t="s">
        <v>265</v>
      </c>
      <c r="X268" s="258" t="s">
        <v>267</v>
      </c>
      <c r="Y268" s="258" t="s">
        <v>267</v>
      </c>
      <c r="Z268" s="258" t="s">
        <v>265</v>
      </c>
      <c r="AA268" s="258" t="s">
        <v>265</v>
      </c>
      <c r="AB268" s="258" t="s">
        <v>267</v>
      </c>
      <c r="AC268" s="258" t="s">
        <v>267</v>
      </c>
      <c r="AD268" s="258" t="s">
        <v>267</v>
      </c>
      <c r="AE268" s="258" t="s">
        <v>267</v>
      </c>
      <c r="AF268" s="258" t="s">
        <v>265</v>
      </c>
      <c r="AG268" s="258" t="s">
        <v>267</v>
      </c>
      <c r="AH268" s="258" t="s">
        <v>265</v>
      </c>
      <c r="AI268" s="258" t="s">
        <v>265</v>
      </c>
      <c r="AJ268" s="258" t="s">
        <v>267</v>
      </c>
      <c r="AK268" s="258" t="s">
        <v>265</v>
      </c>
      <c r="AL268" s="258" t="s">
        <v>266</v>
      </c>
      <c r="AM268" s="258" t="s">
        <v>266</v>
      </c>
      <c r="AN268" s="258" t="s">
        <v>266</v>
      </c>
      <c r="AO268" s="258" t="s">
        <v>266</v>
      </c>
      <c r="AP268" s="258" t="s">
        <v>266</v>
      </c>
    </row>
    <row r="269" spans="1:42" x14ac:dyDescent="0.2">
      <c r="A269" s="258">
        <v>203229</v>
      </c>
      <c r="B269" s="258" t="str">
        <f>VLOOKUP(A269,'[2]اعلام كامل'!$A$2:$E$7000,5,0)</f>
        <v>س4</v>
      </c>
      <c r="C269" s="258" t="s">
        <v>265</v>
      </c>
      <c r="D269" s="258" t="s">
        <v>267</v>
      </c>
      <c r="E269" s="258" t="s">
        <v>265</v>
      </c>
      <c r="F269" s="258" t="s">
        <v>265</v>
      </c>
      <c r="G269" s="258" t="s">
        <v>267</v>
      </c>
      <c r="H269" s="258" t="s">
        <v>265</v>
      </c>
      <c r="I269" s="258" t="s">
        <v>265</v>
      </c>
      <c r="J269" s="258" t="s">
        <v>265</v>
      </c>
      <c r="K269" s="258" t="s">
        <v>267</v>
      </c>
      <c r="L269" s="258" t="s">
        <v>267</v>
      </c>
      <c r="M269" s="258" t="s">
        <v>267</v>
      </c>
      <c r="N269" s="258" t="s">
        <v>265</v>
      </c>
      <c r="O269" s="258" t="s">
        <v>267</v>
      </c>
      <c r="P269" s="258" t="s">
        <v>267</v>
      </c>
      <c r="Q269" s="258" t="s">
        <v>265</v>
      </c>
      <c r="R269" s="258" t="s">
        <v>267</v>
      </c>
      <c r="S269" s="258" t="s">
        <v>265</v>
      </c>
      <c r="T269" s="258" t="s">
        <v>267</v>
      </c>
      <c r="U269" s="258" t="s">
        <v>267</v>
      </c>
      <c r="V269" s="258" t="s">
        <v>267</v>
      </c>
      <c r="W269" s="258" t="s">
        <v>267</v>
      </c>
      <c r="X269" s="258" t="s">
        <v>267</v>
      </c>
      <c r="Y269" s="258" t="s">
        <v>265</v>
      </c>
      <c r="Z269" s="258" t="s">
        <v>267</v>
      </c>
      <c r="AA269" s="258" t="s">
        <v>267</v>
      </c>
      <c r="AB269" s="258" t="s">
        <v>267</v>
      </c>
      <c r="AC269" s="258" t="s">
        <v>265</v>
      </c>
      <c r="AD269" s="258" t="s">
        <v>265</v>
      </c>
      <c r="AE269" s="258" t="s">
        <v>267</v>
      </c>
      <c r="AF269" s="258" t="s">
        <v>265</v>
      </c>
      <c r="AG269" s="258" t="s">
        <v>265</v>
      </c>
      <c r="AH269" s="258" t="s">
        <v>267</v>
      </c>
      <c r="AI269" s="258" t="s">
        <v>265</v>
      </c>
      <c r="AJ269" s="258" t="s">
        <v>265</v>
      </c>
      <c r="AK269" s="258" t="s">
        <v>265</v>
      </c>
      <c r="AL269" s="258" t="s">
        <v>265</v>
      </c>
      <c r="AM269" s="258" t="s">
        <v>265</v>
      </c>
      <c r="AN269" s="258" t="s">
        <v>267</v>
      </c>
      <c r="AO269" s="258" t="s">
        <v>267</v>
      </c>
      <c r="AP269" s="258" t="s">
        <v>267</v>
      </c>
    </row>
    <row r="270" spans="1:42" x14ac:dyDescent="0.2">
      <c r="A270" s="258">
        <v>203233</v>
      </c>
      <c r="B270" s="258" t="str">
        <f>VLOOKUP(A270,'[2]اعلام كامل'!$A$2:$E$7000,5,0)</f>
        <v>س4</v>
      </c>
      <c r="C270" s="258" t="s">
        <v>265</v>
      </c>
      <c r="D270" s="258" t="s">
        <v>266</v>
      </c>
      <c r="E270" s="258" t="s">
        <v>266</v>
      </c>
      <c r="F270" s="258" t="s">
        <v>266</v>
      </c>
      <c r="G270" s="258" t="s">
        <v>266</v>
      </c>
      <c r="H270" s="258" t="s">
        <v>266</v>
      </c>
      <c r="I270" s="258" t="s">
        <v>266</v>
      </c>
      <c r="J270" s="258" t="s">
        <v>266</v>
      </c>
      <c r="K270" s="258" t="s">
        <v>266</v>
      </c>
      <c r="L270" s="258" t="s">
        <v>266</v>
      </c>
      <c r="M270" s="258" t="s">
        <v>266</v>
      </c>
      <c r="N270" s="258" t="s">
        <v>266</v>
      </c>
      <c r="O270" s="258" t="s">
        <v>266</v>
      </c>
      <c r="P270" s="258" t="s">
        <v>266</v>
      </c>
      <c r="Q270" s="258" t="s">
        <v>266</v>
      </c>
      <c r="R270" s="258" t="s">
        <v>265</v>
      </c>
      <c r="S270" s="258" t="s">
        <v>266</v>
      </c>
      <c r="T270" s="258" t="s">
        <v>266</v>
      </c>
      <c r="U270" s="258" t="s">
        <v>266</v>
      </c>
      <c r="V270" s="258" t="s">
        <v>265</v>
      </c>
      <c r="W270" s="258" t="s">
        <v>267</v>
      </c>
      <c r="X270" s="258" t="s">
        <v>265</v>
      </c>
      <c r="Y270" s="258" t="s">
        <v>265</v>
      </c>
      <c r="Z270" s="258" t="s">
        <v>267</v>
      </c>
      <c r="AA270" s="258" t="s">
        <v>267</v>
      </c>
      <c r="AB270" s="258" t="s">
        <v>267</v>
      </c>
      <c r="AC270" s="258" t="s">
        <v>265</v>
      </c>
      <c r="AD270" s="258" t="s">
        <v>267</v>
      </c>
      <c r="AE270" s="258" t="s">
        <v>265</v>
      </c>
      <c r="AF270" s="258" t="s">
        <v>265</v>
      </c>
      <c r="AG270" s="258" t="s">
        <v>265</v>
      </c>
      <c r="AH270" s="258" t="s">
        <v>265</v>
      </c>
      <c r="AI270" s="258" t="s">
        <v>265</v>
      </c>
      <c r="AJ270" s="258" t="s">
        <v>267</v>
      </c>
      <c r="AK270" s="258" t="s">
        <v>265</v>
      </c>
      <c r="AL270" s="258" t="s">
        <v>267</v>
      </c>
      <c r="AM270" s="258" t="s">
        <v>267</v>
      </c>
      <c r="AN270" s="258" t="s">
        <v>265</v>
      </c>
      <c r="AO270" s="258" t="s">
        <v>265</v>
      </c>
      <c r="AP270" s="258" t="s">
        <v>265</v>
      </c>
    </row>
    <row r="271" spans="1:42" x14ac:dyDescent="0.2">
      <c r="A271" s="258">
        <v>211545</v>
      </c>
      <c r="B271" s="258" t="str">
        <f>VLOOKUP(A271,'[2]اعلام كامل'!$A$2:$E$7000,5,0)</f>
        <v>س4</v>
      </c>
      <c r="C271" s="258" t="s">
        <v>267</v>
      </c>
      <c r="D271" s="258" t="s">
        <v>267</v>
      </c>
      <c r="E271" s="258" t="s">
        <v>267</v>
      </c>
      <c r="F271" s="258" t="s">
        <v>267</v>
      </c>
      <c r="G271" s="258" t="s">
        <v>267</v>
      </c>
      <c r="H271" s="258" t="s">
        <v>267</v>
      </c>
      <c r="I271" s="258" t="s">
        <v>267</v>
      </c>
      <c r="J271" s="258" t="s">
        <v>267</v>
      </c>
      <c r="K271" s="258" t="s">
        <v>267</v>
      </c>
      <c r="L271" s="258" t="s">
        <v>265</v>
      </c>
      <c r="M271" s="258" t="s">
        <v>267</v>
      </c>
      <c r="N271" s="258" t="s">
        <v>267</v>
      </c>
      <c r="O271" s="258" t="s">
        <v>267</v>
      </c>
      <c r="P271" s="258" t="s">
        <v>265</v>
      </c>
      <c r="Q271" s="258" t="s">
        <v>267</v>
      </c>
      <c r="R271" s="258" t="s">
        <v>267</v>
      </c>
      <c r="S271" s="258" t="s">
        <v>267</v>
      </c>
      <c r="T271" s="258" t="s">
        <v>267</v>
      </c>
      <c r="U271" s="258" t="s">
        <v>267</v>
      </c>
      <c r="V271" s="258" t="s">
        <v>267</v>
      </c>
      <c r="W271" s="258" t="s">
        <v>267</v>
      </c>
      <c r="X271" s="258" t="s">
        <v>267</v>
      </c>
      <c r="Y271" s="258" t="s">
        <v>265</v>
      </c>
      <c r="Z271" s="258" t="s">
        <v>267</v>
      </c>
      <c r="AA271" s="258" t="s">
        <v>265</v>
      </c>
      <c r="AB271" s="258" t="s">
        <v>267</v>
      </c>
      <c r="AC271" s="258" t="s">
        <v>265</v>
      </c>
      <c r="AD271" s="258" t="s">
        <v>265</v>
      </c>
      <c r="AE271" s="258" t="s">
        <v>267</v>
      </c>
      <c r="AF271" s="258" t="s">
        <v>265</v>
      </c>
      <c r="AG271" s="258" t="s">
        <v>266</v>
      </c>
      <c r="AH271" s="258" t="s">
        <v>266</v>
      </c>
      <c r="AI271" s="258" t="s">
        <v>266</v>
      </c>
      <c r="AJ271" s="258" t="s">
        <v>266</v>
      </c>
      <c r="AK271" s="258" t="s">
        <v>266</v>
      </c>
      <c r="AL271" s="258" t="s">
        <v>266</v>
      </c>
      <c r="AM271" s="258" t="s">
        <v>266</v>
      </c>
      <c r="AN271" s="258" t="s">
        <v>266</v>
      </c>
      <c r="AO271" s="258" t="s">
        <v>266</v>
      </c>
      <c r="AP271" s="258" t="s">
        <v>266</v>
      </c>
    </row>
    <row r="272" spans="1:42" x14ac:dyDescent="0.2">
      <c r="A272" s="258">
        <v>200428</v>
      </c>
      <c r="B272" s="258" t="str">
        <f>VLOOKUP(A272,'[2]اعلام كامل'!$A$2:$E$7000,5,0)</f>
        <v>س4</v>
      </c>
      <c r="C272" s="258" t="s">
        <v>267</v>
      </c>
      <c r="D272" s="258" t="s">
        <v>267</v>
      </c>
      <c r="E272" s="258" t="s">
        <v>265</v>
      </c>
      <c r="F272" s="258" t="s">
        <v>267</v>
      </c>
      <c r="G272" s="258" t="s">
        <v>265</v>
      </c>
      <c r="H272" s="258" t="s">
        <v>267</v>
      </c>
      <c r="I272" s="258" t="s">
        <v>265</v>
      </c>
      <c r="J272" s="258" t="s">
        <v>267</v>
      </c>
      <c r="K272" s="258" t="s">
        <v>267</v>
      </c>
      <c r="L272" s="258" t="s">
        <v>267</v>
      </c>
      <c r="M272" s="258" t="s">
        <v>267</v>
      </c>
      <c r="N272" s="258" t="s">
        <v>267</v>
      </c>
      <c r="O272" s="258" t="s">
        <v>265</v>
      </c>
      <c r="P272" s="258" t="s">
        <v>265</v>
      </c>
      <c r="Q272" s="258" t="s">
        <v>267</v>
      </c>
      <c r="R272" s="258" t="s">
        <v>265</v>
      </c>
      <c r="S272" s="258" t="s">
        <v>267</v>
      </c>
      <c r="T272" s="258" t="s">
        <v>265</v>
      </c>
      <c r="U272" s="258" t="s">
        <v>267</v>
      </c>
      <c r="V272" s="258" t="s">
        <v>265</v>
      </c>
      <c r="W272" s="258" t="s">
        <v>265</v>
      </c>
      <c r="X272" s="258" t="s">
        <v>267</v>
      </c>
      <c r="Y272" s="258" t="s">
        <v>265</v>
      </c>
      <c r="Z272" s="258" t="s">
        <v>265</v>
      </c>
      <c r="AA272" s="258" t="s">
        <v>265</v>
      </c>
      <c r="AB272" s="258" t="s">
        <v>267</v>
      </c>
      <c r="AC272" s="258" t="s">
        <v>267</v>
      </c>
      <c r="AD272" s="258" t="s">
        <v>265</v>
      </c>
      <c r="AE272" s="258" t="s">
        <v>267</v>
      </c>
      <c r="AF272" s="258" t="s">
        <v>265</v>
      </c>
      <c r="AG272" s="258" t="s">
        <v>267</v>
      </c>
      <c r="AH272" s="258" t="s">
        <v>265</v>
      </c>
      <c r="AI272" s="258" t="s">
        <v>267</v>
      </c>
      <c r="AJ272" s="258" t="s">
        <v>266</v>
      </c>
      <c r="AK272" s="258" t="s">
        <v>267</v>
      </c>
      <c r="AL272" s="258" t="s">
        <v>265</v>
      </c>
      <c r="AM272" s="258" t="s">
        <v>267</v>
      </c>
      <c r="AN272" s="258" t="s">
        <v>267</v>
      </c>
      <c r="AO272" s="258" t="s">
        <v>265</v>
      </c>
      <c r="AP272" s="258" t="s">
        <v>265</v>
      </c>
    </row>
    <row r="273" spans="1:42" x14ac:dyDescent="0.2">
      <c r="A273" s="258">
        <v>203555</v>
      </c>
      <c r="B273" s="258" t="str">
        <f>VLOOKUP(A273,'[2]اعلام كامل'!$A$2:$E$7000,5,0)</f>
        <v>س4</v>
      </c>
      <c r="C273" s="258" t="s">
        <v>265</v>
      </c>
      <c r="D273" s="258" t="s">
        <v>267</v>
      </c>
      <c r="E273" s="258" t="s">
        <v>267</v>
      </c>
      <c r="F273" s="258" t="s">
        <v>265</v>
      </c>
      <c r="G273" s="258" t="s">
        <v>265</v>
      </c>
      <c r="H273" s="258" t="s">
        <v>265</v>
      </c>
      <c r="I273" s="258" t="s">
        <v>265</v>
      </c>
      <c r="J273" s="258" t="s">
        <v>265</v>
      </c>
      <c r="K273" s="258" t="s">
        <v>265</v>
      </c>
      <c r="L273" s="258" t="s">
        <v>265</v>
      </c>
      <c r="M273" s="258" t="s">
        <v>265</v>
      </c>
      <c r="N273" s="258" t="s">
        <v>267</v>
      </c>
      <c r="O273" s="258" t="s">
        <v>267</v>
      </c>
      <c r="P273" s="258" t="s">
        <v>267</v>
      </c>
      <c r="Q273" s="258" t="s">
        <v>265</v>
      </c>
      <c r="R273" s="258" t="s">
        <v>265</v>
      </c>
      <c r="S273" s="258" t="s">
        <v>265</v>
      </c>
      <c r="T273" s="258" t="s">
        <v>265</v>
      </c>
      <c r="U273" s="258" t="s">
        <v>265</v>
      </c>
      <c r="V273" s="258" t="s">
        <v>265</v>
      </c>
      <c r="W273" s="258" t="s">
        <v>267</v>
      </c>
      <c r="X273" s="258" t="s">
        <v>267</v>
      </c>
      <c r="Y273" s="258" t="s">
        <v>265</v>
      </c>
      <c r="Z273" s="258" t="s">
        <v>267</v>
      </c>
      <c r="AA273" s="258" t="s">
        <v>267</v>
      </c>
      <c r="AB273" s="258" t="s">
        <v>267</v>
      </c>
      <c r="AC273" s="258" t="s">
        <v>265</v>
      </c>
      <c r="AD273" s="258" t="s">
        <v>265</v>
      </c>
      <c r="AE273" s="258" t="s">
        <v>265</v>
      </c>
      <c r="AF273" s="258" t="s">
        <v>265</v>
      </c>
      <c r="AG273" s="258" t="s">
        <v>265</v>
      </c>
      <c r="AH273" s="258" t="s">
        <v>267</v>
      </c>
      <c r="AI273" s="258" t="s">
        <v>265</v>
      </c>
      <c r="AJ273" s="258" t="s">
        <v>265</v>
      </c>
      <c r="AK273" s="258" t="s">
        <v>265</v>
      </c>
      <c r="AL273" s="258" t="s">
        <v>266</v>
      </c>
      <c r="AM273" s="258" t="s">
        <v>266</v>
      </c>
      <c r="AN273" s="258" t="s">
        <v>266</v>
      </c>
      <c r="AO273" s="258" t="s">
        <v>266</v>
      </c>
      <c r="AP273" s="258" t="s">
        <v>266</v>
      </c>
    </row>
    <row r="274" spans="1:42" x14ac:dyDescent="0.2">
      <c r="A274" s="258">
        <v>203595</v>
      </c>
      <c r="B274" s="258" t="str">
        <f>VLOOKUP(A274,'[2]اعلام كامل'!$A$2:$E$7000,5,0)</f>
        <v>س4</v>
      </c>
      <c r="C274" s="258" t="s">
        <v>265</v>
      </c>
      <c r="D274" s="258" t="s">
        <v>265</v>
      </c>
      <c r="E274" s="258" t="s">
        <v>265</v>
      </c>
      <c r="F274" s="258" t="s">
        <v>265</v>
      </c>
      <c r="G274" s="258" t="s">
        <v>265</v>
      </c>
      <c r="H274" s="258" t="s">
        <v>267</v>
      </c>
      <c r="I274" s="258" t="s">
        <v>265</v>
      </c>
      <c r="J274" s="258" t="s">
        <v>265</v>
      </c>
      <c r="K274" s="258" t="s">
        <v>265</v>
      </c>
      <c r="L274" s="258" t="s">
        <v>265</v>
      </c>
      <c r="M274" s="258" t="s">
        <v>265</v>
      </c>
      <c r="N274" s="258" t="s">
        <v>265</v>
      </c>
      <c r="O274" s="258" t="s">
        <v>265</v>
      </c>
      <c r="P274" s="258" t="s">
        <v>267</v>
      </c>
      <c r="Q274" s="258" t="s">
        <v>265</v>
      </c>
      <c r="R274" s="258" t="s">
        <v>265</v>
      </c>
      <c r="S274" s="258" t="s">
        <v>265</v>
      </c>
      <c r="T274" s="258" t="s">
        <v>267</v>
      </c>
      <c r="U274" s="258" t="s">
        <v>267</v>
      </c>
      <c r="V274" s="258" t="s">
        <v>267</v>
      </c>
      <c r="W274" s="258" t="s">
        <v>267</v>
      </c>
      <c r="X274" s="258" t="s">
        <v>267</v>
      </c>
      <c r="Y274" s="258" t="s">
        <v>267</v>
      </c>
      <c r="Z274" s="258" t="s">
        <v>267</v>
      </c>
      <c r="AA274" s="258" t="s">
        <v>267</v>
      </c>
      <c r="AB274" s="258" t="s">
        <v>267</v>
      </c>
      <c r="AC274" s="258" t="s">
        <v>267</v>
      </c>
      <c r="AD274" s="258" t="s">
        <v>267</v>
      </c>
      <c r="AE274" s="258" t="s">
        <v>267</v>
      </c>
      <c r="AF274" s="258" t="s">
        <v>267</v>
      </c>
      <c r="AG274" s="258" t="s">
        <v>265</v>
      </c>
      <c r="AH274" s="258" t="s">
        <v>267</v>
      </c>
      <c r="AI274" s="258" t="s">
        <v>265</v>
      </c>
      <c r="AJ274" s="258" t="s">
        <v>267</v>
      </c>
      <c r="AK274" s="258" t="s">
        <v>265</v>
      </c>
      <c r="AL274" s="258" t="s">
        <v>266</v>
      </c>
      <c r="AM274" s="258" t="s">
        <v>266</v>
      </c>
      <c r="AN274" s="258" t="s">
        <v>266</v>
      </c>
      <c r="AO274" s="258" t="s">
        <v>266</v>
      </c>
      <c r="AP274" s="258" t="s">
        <v>266</v>
      </c>
    </row>
    <row r="275" spans="1:42" x14ac:dyDescent="0.2">
      <c r="A275" s="258">
        <v>204037</v>
      </c>
      <c r="B275" s="258" t="str">
        <f>VLOOKUP(A275,'[2]اعلام كامل'!$A$2:$E$7000,5,0)</f>
        <v>س4</v>
      </c>
      <c r="C275" s="258" t="s">
        <v>265</v>
      </c>
      <c r="D275" s="258" t="s">
        <v>265</v>
      </c>
      <c r="E275" s="258" t="s">
        <v>265</v>
      </c>
      <c r="F275" s="258" t="s">
        <v>265</v>
      </c>
      <c r="G275" s="258" t="s">
        <v>265</v>
      </c>
      <c r="H275" s="258" t="s">
        <v>267</v>
      </c>
      <c r="I275" s="258" t="s">
        <v>267</v>
      </c>
      <c r="J275" s="258" t="s">
        <v>265</v>
      </c>
      <c r="K275" s="258" t="s">
        <v>265</v>
      </c>
      <c r="L275" s="258" t="s">
        <v>265</v>
      </c>
      <c r="M275" s="258" t="s">
        <v>265</v>
      </c>
      <c r="N275" s="258" t="s">
        <v>265</v>
      </c>
      <c r="O275" s="258" t="s">
        <v>267</v>
      </c>
      <c r="P275" s="258" t="s">
        <v>267</v>
      </c>
      <c r="Q275" s="258" t="s">
        <v>267</v>
      </c>
      <c r="R275" s="258" t="s">
        <v>265</v>
      </c>
      <c r="S275" s="258" t="s">
        <v>265</v>
      </c>
      <c r="T275" s="258" t="s">
        <v>267</v>
      </c>
      <c r="U275" s="258" t="s">
        <v>267</v>
      </c>
      <c r="V275" s="258" t="s">
        <v>267</v>
      </c>
      <c r="W275" s="258" t="s">
        <v>265</v>
      </c>
      <c r="X275" s="258" t="s">
        <v>265</v>
      </c>
      <c r="Y275" s="258" t="s">
        <v>265</v>
      </c>
      <c r="Z275" s="258" t="s">
        <v>267</v>
      </c>
      <c r="AA275" s="258" t="s">
        <v>265</v>
      </c>
      <c r="AB275" s="258" t="s">
        <v>267</v>
      </c>
      <c r="AC275" s="258" t="s">
        <v>265</v>
      </c>
      <c r="AD275" s="258" t="s">
        <v>265</v>
      </c>
      <c r="AE275" s="258" t="s">
        <v>265</v>
      </c>
      <c r="AF275" s="258" t="s">
        <v>267</v>
      </c>
      <c r="AG275" s="258" t="s">
        <v>266</v>
      </c>
      <c r="AH275" s="258" t="s">
        <v>266</v>
      </c>
      <c r="AI275" s="258" t="s">
        <v>267</v>
      </c>
      <c r="AJ275" s="258" t="s">
        <v>266</v>
      </c>
      <c r="AK275" s="258" t="s">
        <v>267</v>
      </c>
      <c r="AL275" s="258" t="s">
        <v>267</v>
      </c>
      <c r="AM275" s="258" t="s">
        <v>266</v>
      </c>
      <c r="AN275" s="258" t="s">
        <v>266</v>
      </c>
      <c r="AO275" s="258" t="s">
        <v>266</v>
      </c>
      <c r="AP275" s="258" t="s">
        <v>267</v>
      </c>
    </row>
    <row r="276" spans="1:42" x14ac:dyDescent="0.2">
      <c r="A276" s="258">
        <v>204303</v>
      </c>
      <c r="B276" s="258" t="str">
        <f>VLOOKUP(A276,'[2]اعلام كامل'!$A$2:$E$7000,5,0)</f>
        <v>س4</v>
      </c>
      <c r="C276" s="258" t="s">
        <v>265</v>
      </c>
      <c r="D276" s="258" t="s">
        <v>267</v>
      </c>
      <c r="E276" s="258" t="s">
        <v>265</v>
      </c>
      <c r="F276" s="258" t="s">
        <v>267</v>
      </c>
      <c r="G276" s="258" t="s">
        <v>267</v>
      </c>
      <c r="H276" s="258" t="s">
        <v>267</v>
      </c>
      <c r="I276" s="258" t="s">
        <v>265</v>
      </c>
      <c r="J276" s="258" t="s">
        <v>265</v>
      </c>
      <c r="K276" s="258" t="s">
        <v>265</v>
      </c>
      <c r="L276" s="258" t="s">
        <v>265</v>
      </c>
      <c r="M276" s="258" t="s">
        <v>265</v>
      </c>
      <c r="N276" s="258" t="s">
        <v>267</v>
      </c>
      <c r="O276" s="258" t="s">
        <v>267</v>
      </c>
      <c r="P276" s="258" t="s">
        <v>267</v>
      </c>
      <c r="Q276" s="258" t="s">
        <v>265</v>
      </c>
      <c r="R276" s="258" t="s">
        <v>267</v>
      </c>
      <c r="S276" s="258" t="s">
        <v>267</v>
      </c>
      <c r="T276" s="258" t="s">
        <v>265</v>
      </c>
      <c r="U276" s="258" t="s">
        <v>267</v>
      </c>
      <c r="V276" s="258" t="s">
        <v>265</v>
      </c>
      <c r="W276" s="258" t="s">
        <v>265</v>
      </c>
      <c r="X276" s="258" t="s">
        <v>267</v>
      </c>
      <c r="Y276" s="258" t="s">
        <v>265</v>
      </c>
      <c r="Z276" s="258" t="s">
        <v>265</v>
      </c>
      <c r="AA276" s="258" t="s">
        <v>267</v>
      </c>
      <c r="AB276" s="258" t="s">
        <v>267</v>
      </c>
      <c r="AC276" s="258" t="s">
        <v>267</v>
      </c>
      <c r="AD276" s="258" t="s">
        <v>265</v>
      </c>
      <c r="AE276" s="258" t="s">
        <v>267</v>
      </c>
      <c r="AF276" s="258" t="s">
        <v>265</v>
      </c>
      <c r="AG276" s="258" t="s">
        <v>265</v>
      </c>
      <c r="AH276" s="258" t="s">
        <v>266</v>
      </c>
      <c r="AI276" s="258" t="s">
        <v>265</v>
      </c>
      <c r="AJ276" s="258" t="s">
        <v>265</v>
      </c>
      <c r="AK276" s="258" t="s">
        <v>265</v>
      </c>
      <c r="AL276" s="258" t="s">
        <v>265</v>
      </c>
      <c r="AM276" s="258" t="s">
        <v>265</v>
      </c>
      <c r="AN276" s="258" t="s">
        <v>266</v>
      </c>
      <c r="AO276" s="258" t="s">
        <v>265</v>
      </c>
      <c r="AP276" s="258" t="s">
        <v>266</v>
      </c>
    </row>
    <row r="277" spans="1:42" x14ac:dyDescent="0.2">
      <c r="A277" s="258">
        <v>209830</v>
      </c>
      <c r="B277" s="258" t="str">
        <f>VLOOKUP(A277,'[2]اعلام كامل'!$A$2:$E$7000,5,0)</f>
        <v>س4</v>
      </c>
      <c r="C277" s="258" t="s">
        <v>265</v>
      </c>
      <c r="D277" s="258" t="s">
        <v>265</v>
      </c>
      <c r="E277" s="258" t="s">
        <v>265</v>
      </c>
      <c r="F277" s="258" t="s">
        <v>267</v>
      </c>
      <c r="G277" s="258" t="s">
        <v>267</v>
      </c>
      <c r="H277" s="258" t="s">
        <v>265</v>
      </c>
      <c r="I277" s="258" t="s">
        <v>267</v>
      </c>
      <c r="J277" s="258" t="s">
        <v>267</v>
      </c>
      <c r="K277" s="258" t="s">
        <v>267</v>
      </c>
      <c r="L277" s="258" t="s">
        <v>266</v>
      </c>
      <c r="M277" s="258" t="s">
        <v>265</v>
      </c>
      <c r="N277" s="258" t="s">
        <v>267</v>
      </c>
      <c r="O277" s="258" t="s">
        <v>267</v>
      </c>
      <c r="P277" s="258" t="s">
        <v>267</v>
      </c>
      <c r="Q277" s="258" t="s">
        <v>265</v>
      </c>
      <c r="R277" s="258" t="s">
        <v>266</v>
      </c>
      <c r="S277" s="258" t="s">
        <v>265</v>
      </c>
      <c r="T277" s="258" t="s">
        <v>265</v>
      </c>
      <c r="U277" s="258" t="s">
        <v>267</v>
      </c>
      <c r="V277" s="258" t="s">
        <v>265</v>
      </c>
      <c r="W277" s="258" t="s">
        <v>267</v>
      </c>
      <c r="X277" s="258" t="s">
        <v>267</v>
      </c>
      <c r="Y277" s="258" t="s">
        <v>267</v>
      </c>
      <c r="Z277" s="258" t="s">
        <v>267</v>
      </c>
      <c r="AA277" s="258" t="s">
        <v>265</v>
      </c>
      <c r="AB277" s="258" t="s">
        <v>267</v>
      </c>
      <c r="AC277" s="258" t="s">
        <v>267</v>
      </c>
      <c r="AD277" s="258" t="s">
        <v>265</v>
      </c>
      <c r="AE277" s="258" t="s">
        <v>265</v>
      </c>
      <c r="AF277" s="258" t="s">
        <v>267</v>
      </c>
      <c r="AG277" s="258" t="s">
        <v>267</v>
      </c>
      <c r="AH277" s="258" t="s">
        <v>267</v>
      </c>
      <c r="AI277" s="258" t="s">
        <v>267</v>
      </c>
      <c r="AJ277" s="258" t="s">
        <v>266</v>
      </c>
      <c r="AK277" s="258" t="s">
        <v>267</v>
      </c>
      <c r="AL277" s="258" t="s">
        <v>267</v>
      </c>
      <c r="AM277" s="258" t="s">
        <v>266</v>
      </c>
      <c r="AN277" s="258" t="s">
        <v>267</v>
      </c>
      <c r="AO277" s="258" t="s">
        <v>267</v>
      </c>
      <c r="AP277" s="258" t="s">
        <v>266</v>
      </c>
    </row>
    <row r="278" spans="1:42" x14ac:dyDescent="0.2">
      <c r="A278" s="258">
        <v>204443</v>
      </c>
      <c r="B278" s="258" t="str">
        <f>VLOOKUP(A278,'[2]اعلام كامل'!$A$2:$E$7000,5,0)</f>
        <v>س4</v>
      </c>
      <c r="C278" s="258" t="s">
        <v>265</v>
      </c>
      <c r="D278" s="258" t="s">
        <v>266</v>
      </c>
      <c r="E278" s="258" t="s">
        <v>266</v>
      </c>
      <c r="F278" s="258" t="s">
        <v>266</v>
      </c>
      <c r="G278" s="258" t="s">
        <v>266</v>
      </c>
      <c r="H278" s="258" t="s">
        <v>266</v>
      </c>
      <c r="I278" s="258" t="s">
        <v>266</v>
      </c>
      <c r="J278" s="258" t="s">
        <v>266</v>
      </c>
      <c r="K278" s="258" t="s">
        <v>266</v>
      </c>
      <c r="L278" s="258" t="s">
        <v>266</v>
      </c>
      <c r="M278" s="258" t="s">
        <v>266</v>
      </c>
      <c r="N278" s="258" t="s">
        <v>266</v>
      </c>
      <c r="O278" s="258" t="s">
        <v>266</v>
      </c>
      <c r="P278" s="258" t="s">
        <v>266</v>
      </c>
      <c r="Q278" s="258" t="s">
        <v>266</v>
      </c>
      <c r="R278" s="258" t="s">
        <v>266</v>
      </c>
      <c r="S278" s="258" t="s">
        <v>265</v>
      </c>
      <c r="T278" s="258" t="s">
        <v>266</v>
      </c>
      <c r="U278" s="258" t="s">
        <v>266</v>
      </c>
      <c r="V278" s="258" t="s">
        <v>266</v>
      </c>
      <c r="W278" s="258" t="s">
        <v>266</v>
      </c>
      <c r="X278" s="258" t="s">
        <v>265</v>
      </c>
      <c r="Y278" s="258" t="s">
        <v>266</v>
      </c>
      <c r="Z278" s="258" t="s">
        <v>266</v>
      </c>
      <c r="AA278" s="258" t="s">
        <v>267</v>
      </c>
      <c r="AB278" s="258" t="s">
        <v>267</v>
      </c>
      <c r="AC278" s="258" t="s">
        <v>267</v>
      </c>
      <c r="AD278" s="258" t="s">
        <v>265</v>
      </c>
      <c r="AE278" s="258" t="s">
        <v>265</v>
      </c>
      <c r="AF278" s="258" t="s">
        <v>267</v>
      </c>
      <c r="AG278" s="258" t="s">
        <v>267</v>
      </c>
      <c r="AH278" s="258" t="s">
        <v>265</v>
      </c>
      <c r="AI278" s="258" t="s">
        <v>265</v>
      </c>
      <c r="AJ278" s="258" t="s">
        <v>267</v>
      </c>
      <c r="AK278" s="258" t="s">
        <v>267</v>
      </c>
      <c r="AL278" s="258" t="s">
        <v>265</v>
      </c>
      <c r="AM278" s="258" t="s">
        <v>265</v>
      </c>
      <c r="AN278" s="258" t="s">
        <v>267</v>
      </c>
      <c r="AO278" s="258" t="s">
        <v>265</v>
      </c>
      <c r="AP278" s="258" t="s">
        <v>265</v>
      </c>
    </row>
    <row r="279" spans="1:42" x14ac:dyDescent="0.2">
      <c r="A279" s="258">
        <v>204055</v>
      </c>
      <c r="B279" s="258" t="str">
        <f>VLOOKUP(A279,'[2]اعلام كامل'!$A$2:$E$7000,5,0)</f>
        <v>س4</v>
      </c>
      <c r="C279" s="258" t="s">
        <v>265</v>
      </c>
      <c r="D279" s="258" t="s">
        <v>267</v>
      </c>
      <c r="E279" s="258" t="s">
        <v>265</v>
      </c>
      <c r="F279" s="258" t="s">
        <v>265</v>
      </c>
      <c r="G279" s="258" t="s">
        <v>265</v>
      </c>
      <c r="H279" s="258" t="s">
        <v>267</v>
      </c>
      <c r="I279" s="258" t="s">
        <v>265</v>
      </c>
      <c r="J279" s="258" t="s">
        <v>265</v>
      </c>
      <c r="K279" s="258" t="s">
        <v>267</v>
      </c>
      <c r="L279" s="258" t="s">
        <v>265</v>
      </c>
      <c r="M279" s="258" t="s">
        <v>265</v>
      </c>
      <c r="N279" s="258" t="s">
        <v>265</v>
      </c>
      <c r="O279" s="258" t="s">
        <v>267</v>
      </c>
      <c r="P279" s="258" t="s">
        <v>267</v>
      </c>
      <c r="Q279" s="258" t="s">
        <v>266</v>
      </c>
      <c r="R279" s="258" t="s">
        <v>267</v>
      </c>
      <c r="S279" s="258" t="s">
        <v>266</v>
      </c>
      <c r="T279" s="258" t="s">
        <v>267</v>
      </c>
      <c r="U279" s="258" t="s">
        <v>267</v>
      </c>
      <c r="V279" s="258" t="s">
        <v>265</v>
      </c>
      <c r="W279" s="258" t="s">
        <v>267</v>
      </c>
      <c r="X279" s="258" t="s">
        <v>265</v>
      </c>
      <c r="Y279" s="258" t="s">
        <v>265</v>
      </c>
      <c r="Z279" s="258" t="s">
        <v>267</v>
      </c>
      <c r="AA279" s="258" t="s">
        <v>265</v>
      </c>
      <c r="AB279" s="258" t="s">
        <v>267</v>
      </c>
      <c r="AC279" s="258" t="s">
        <v>265</v>
      </c>
      <c r="AD279" s="258" t="s">
        <v>267</v>
      </c>
      <c r="AE279" s="258" t="s">
        <v>265</v>
      </c>
      <c r="AF279" s="258" t="s">
        <v>267</v>
      </c>
      <c r="AG279" s="258" t="s">
        <v>267</v>
      </c>
      <c r="AH279" s="258" t="s">
        <v>267</v>
      </c>
      <c r="AI279" s="258" t="s">
        <v>267</v>
      </c>
      <c r="AJ279" s="258" t="s">
        <v>267</v>
      </c>
      <c r="AK279" s="258" t="s">
        <v>266</v>
      </c>
      <c r="AL279" s="258" t="s">
        <v>266</v>
      </c>
      <c r="AM279" s="258" t="s">
        <v>266</v>
      </c>
      <c r="AN279" s="258" t="s">
        <v>266</v>
      </c>
      <c r="AO279" s="258" t="s">
        <v>266</v>
      </c>
      <c r="AP279" s="258" t="s">
        <v>267</v>
      </c>
    </row>
    <row r="280" spans="1:42" x14ac:dyDescent="0.2">
      <c r="A280" s="258">
        <v>204691</v>
      </c>
      <c r="B280" s="258" t="str">
        <f>VLOOKUP(A280,'[2]اعلام كامل'!$A$2:$E$7000,5,0)</f>
        <v>س4</v>
      </c>
      <c r="C280" s="258" t="s">
        <v>267</v>
      </c>
      <c r="D280" s="258" t="s">
        <v>267</v>
      </c>
      <c r="E280" s="258" t="s">
        <v>265</v>
      </c>
      <c r="F280" s="258" t="s">
        <v>265</v>
      </c>
      <c r="G280" s="258" t="s">
        <v>265</v>
      </c>
      <c r="H280" s="258" t="s">
        <v>265</v>
      </c>
      <c r="I280" s="258" t="s">
        <v>267</v>
      </c>
      <c r="J280" s="258" t="s">
        <v>265</v>
      </c>
      <c r="K280" s="258" t="s">
        <v>265</v>
      </c>
      <c r="L280" s="258" t="s">
        <v>265</v>
      </c>
      <c r="M280" s="258" t="s">
        <v>265</v>
      </c>
      <c r="N280" s="258" t="s">
        <v>265</v>
      </c>
      <c r="O280" s="258" t="s">
        <v>265</v>
      </c>
      <c r="P280" s="258" t="s">
        <v>265</v>
      </c>
      <c r="Q280" s="258" t="s">
        <v>265</v>
      </c>
      <c r="R280" s="258" t="s">
        <v>267</v>
      </c>
      <c r="S280" s="258" t="s">
        <v>265</v>
      </c>
      <c r="T280" s="258" t="s">
        <v>267</v>
      </c>
      <c r="U280" s="258" t="s">
        <v>267</v>
      </c>
      <c r="V280" s="258" t="s">
        <v>267</v>
      </c>
      <c r="W280" s="258" t="s">
        <v>265</v>
      </c>
      <c r="X280" s="258" t="s">
        <v>265</v>
      </c>
      <c r="Y280" s="258" t="s">
        <v>267</v>
      </c>
      <c r="Z280" s="258" t="s">
        <v>265</v>
      </c>
      <c r="AA280" s="258" t="s">
        <v>265</v>
      </c>
      <c r="AB280" s="258" t="s">
        <v>267</v>
      </c>
      <c r="AC280" s="258" t="s">
        <v>267</v>
      </c>
      <c r="AD280" s="258" t="s">
        <v>265</v>
      </c>
      <c r="AE280" s="258" t="s">
        <v>267</v>
      </c>
      <c r="AF280" s="258" t="s">
        <v>265</v>
      </c>
      <c r="AG280" s="258" t="s">
        <v>265</v>
      </c>
      <c r="AH280" s="258" t="s">
        <v>267</v>
      </c>
      <c r="AI280" s="258" t="s">
        <v>265</v>
      </c>
      <c r="AJ280" s="258" t="s">
        <v>267</v>
      </c>
      <c r="AK280" s="258" t="s">
        <v>267</v>
      </c>
      <c r="AL280" s="258" t="s">
        <v>266</v>
      </c>
      <c r="AM280" s="258" t="s">
        <v>265</v>
      </c>
      <c r="AN280" s="258" t="s">
        <v>265</v>
      </c>
      <c r="AO280" s="258" t="s">
        <v>267</v>
      </c>
      <c r="AP280" s="258" t="s">
        <v>267</v>
      </c>
    </row>
    <row r="281" spans="1:42" x14ac:dyDescent="0.2">
      <c r="A281" s="258">
        <v>204772</v>
      </c>
      <c r="B281" s="258" t="str">
        <f>VLOOKUP(A281,'[2]اعلام كامل'!$A$2:$E$7000,5,0)</f>
        <v>س4</v>
      </c>
      <c r="C281" s="258" t="s">
        <v>266</v>
      </c>
      <c r="D281" s="258" t="s">
        <v>266</v>
      </c>
      <c r="E281" s="258" t="s">
        <v>266</v>
      </c>
      <c r="F281" s="258" t="s">
        <v>266</v>
      </c>
      <c r="G281" s="258" t="s">
        <v>266</v>
      </c>
      <c r="H281" s="258" t="s">
        <v>265</v>
      </c>
      <c r="I281" s="258" t="s">
        <v>266</v>
      </c>
      <c r="J281" s="258" t="s">
        <v>265</v>
      </c>
      <c r="K281" s="258" t="s">
        <v>266</v>
      </c>
      <c r="L281" s="258" t="s">
        <v>266</v>
      </c>
      <c r="M281" s="258" t="s">
        <v>265</v>
      </c>
      <c r="N281" s="258" t="s">
        <v>267</v>
      </c>
      <c r="O281" s="258" t="s">
        <v>266</v>
      </c>
      <c r="P281" s="258" t="s">
        <v>267</v>
      </c>
      <c r="Q281" s="258" t="s">
        <v>265</v>
      </c>
      <c r="R281" s="258" t="s">
        <v>265</v>
      </c>
      <c r="S281" s="258" t="s">
        <v>265</v>
      </c>
      <c r="T281" s="258" t="s">
        <v>265</v>
      </c>
      <c r="U281" s="258" t="s">
        <v>267</v>
      </c>
      <c r="V281" s="258" t="s">
        <v>267</v>
      </c>
      <c r="W281" s="258" t="s">
        <v>265</v>
      </c>
      <c r="X281" s="258" t="s">
        <v>265</v>
      </c>
      <c r="Y281" s="258" t="s">
        <v>267</v>
      </c>
      <c r="Z281" s="258" t="s">
        <v>267</v>
      </c>
      <c r="AA281" s="258" t="s">
        <v>267</v>
      </c>
      <c r="AB281" s="258" t="s">
        <v>267</v>
      </c>
      <c r="AC281" s="258" t="s">
        <v>267</v>
      </c>
      <c r="AD281" s="258" t="s">
        <v>267</v>
      </c>
      <c r="AE281" s="258" t="s">
        <v>267</v>
      </c>
      <c r="AF281" s="258" t="s">
        <v>265</v>
      </c>
      <c r="AG281" s="258" t="s">
        <v>265</v>
      </c>
      <c r="AH281" s="258" t="s">
        <v>266</v>
      </c>
      <c r="AI281" s="258" t="s">
        <v>267</v>
      </c>
      <c r="AJ281" s="258" t="s">
        <v>265</v>
      </c>
      <c r="AK281" s="258" t="s">
        <v>265</v>
      </c>
      <c r="AL281" s="258" t="s">
        <v>266</v>
      </c>
      <c r="AM281" s="258" t="s">
        <v>266</v>
      </c>
      <c r="AN281" s="258" t="s">
        <v>266</v>
      </c>
      <c r="AO281" s="258" t="s">
        <v>267</v>
      </c>
      <c r="AP281" s="258" t="s">
        <v>267</v>
      </c>
    </row>
    <row r="282" spans="1:42" x14ac:dyDescent="0.2">
      <c r="A282" s="258">
        <v>201516</v>
      </c>
      <c r="B282" s="258" t="str">
        <f>VLOOKUP(A282,'[2]اعلام كامل'!$A$2:$E$7000,5,0)</f>
        <v>س4</v>
      </c>
      <c r="C282" s="258" t="s">
        <v>265</v>
      </c>
      <c r="D282" s="258" t="s">
        <v>265</v>
      </c>
      <c r="E282" s="258" t="s">
        <v>265</v>
      </c>
      <c r="F282" s="258" t="s">
        <v>265</v>
      </c>
      <c r="G282" s="258" t="s">
        <v>265</v>
      </c>
      <c r="H282" s="258" t="s">
        <v>267</v>
      </c>
      <c r="I282" s="258" t="s">
        <v>267</v>
      </c>
      <c r="J282" s="258" t="s">
        <v>265</v>
      </c>
      <c r="K282" s="258" t="s">
        <v>267</v>
      </c>
      <c r="L282" s="258" t="s">
        <v>267</v>
      </c>
      <c r="M282" s="258" t="s">
        <v>265</v>
      </c>
      <c r="N282" s="258" t="s">
        <v>265</v>
      </c>
      <c r="O282" s="258" t="s">
        <v>265</v>
      </c>
      <c r="P282" s="258" t="s">
        <v>267</v>
      </c>
      <c r="Q282" s="258" t="s">
        <v>267</v>
      </c>
      <c r="R282" s="258" t="s">
        <v>265</v>
      </c>
      <c r="S282" s="258" t="s">
        <v>267</v>
      </c>
      <c r="T282" s="258" t="s">
        <v>265</v>
      </c>
      <c r="U282" s="258" t="s">
        <v>265</v>
      </c>
      <c r="V282" s="258" t="s">
        <v>267</v>
      </c>
      <c r="W282" s="258" t="s">
        <v>265</v>
      </c>
      <c r="X282" s="258" t="s">
        <v>265</v>
      </c>
      <c r="Y282" s="258" t="s">
        <v>265</v>
      </c>
      <c r="Z282" s="258" t="s">
        <v>267</v>
      </c>
      <c r="AA282" s="258" t="s">
        <v>265</v>
      </c>
      <c r="AB282" s="258" t="s">
        <v>265</v>
      </c>
      <c r="AC282" s="258" t="s">
        <v>267</v>
      </c>
      <c r="AD282" s="258" t="s">
        <v>267</v>
      </c>
      <c r="AE282" s="258" t="s">
        <v>265</v>
      </c>
      <c r="AF282" s="258" t="s">
        <v>265</v>
      </c>
      <c r="AG282" s="258" t="s">
        <v>267</v>
      </c>
      <c r="AH282" s="258" t="s">
        <v>266</v>
      </c>
      <c r="AI282" s="258" t="s">
        <v>265</v>
      </c>
      <c r="AJ282" s="258" t="s">
        <v>266</v>
      </c>
      <c r="AK282" s="258" t="s">
        <v>267</v>
      </c>
      <c r="AL282" s="258" t="s">
        <v>266</v>
      </c>
      <c r="AM282" s="258" t="s">
        <v>265</v>
      </c>
      <c r="AN282" s="258" t="s">
        <v>267</v>
      </c>
      <c r="AO282" s="258" t="s">
        <v>265</v>
      </c>
      <c r="AP282" s="258" t="s">
        <v>267</v>
      </c>
    </row>
    <row r="283" spans="1:42" x14ac:dyDescent="0.2">
      <c r="A283" s="258">
        <v>201528</v>
      </c>
      <c r="B283" s="258" t="str">
        <f>VLOOKUP(A283,'[2]اعلام كامل'!$A$2:$E$7000,5,0)</f>
        <v>س4</v>
      </c>
      <c r="C283" s="258" t="s">
        <v>267</v>
      </c>
      <c r="D283" s="258" t="s">
        <v>267</v>
      </c>
      <c r="E283" s="258" t="s">
        <v>267</v>
      </c>
      <c r="F283" s="258" t="s">
        <v>267</v>
      </c>
      <c r="G283" s="258" t="s">
        <v>265</v>
      </c>
      <c r="H283" s="258" t="s">
        <v>265</v>
      </c>
      <c r="I283" s="258" t="s">
        <v>265</v>
      </c>
      <c r="J283" s="258" t="s">
        <v>267</v>
      </c>
      <c r="K283" s="258" t="s">
        <v>267</v>
      </c>
      <c r="L283" s="258" t="s">
        <v>267</v>
      </c>
      <c r="M283" s="258" t="s">
        <v>267</v>
      </c>
      <c r="N283" s="258" t="s">
        <v>265</v>
      </c>
      <c r="O283" s="258" t="s">
        <v>267</v>
      </c>
      <c r="P283" s="258" t="s">
        <v>265</v>
      </c>
      <c r="Q283" s="258" t="s">
        <v>265</v>
      </c>
      <c r="R283" s="258" t="s">
        <v>265</v>
      </c>
      <c r="S283" s="258" t="s">
        <v>265</v>
      </c>
      <c r="T283" s="258" t="s">
        <v>267</v>
      </c>
      <c r="U283" s="258" t="s">
        <v>265</v>
      </c>
      <c r="V283" s="258" t="s">
        <v>267</v>
      </c>
      <c r="W283" s="258" t="s">
        <v>265</v>
      </c>
      <c r="X283" s="258" t="s">
        <v>267</v>
      </c>
      <c r="Y283" s="258" t="s">
        <v>267</v>
      </c>
      <c r="Z283" s="258" t="s">
        <v>267</v>
      </c>
      <c r="AA283" s="258" t="s">
        <v>267</v>
      </c>
      <c r="AB283" s="258" t="s">
        <v>265</v>
      </c>
      <c r="AC283" s="258" t="s">
        <v>265</v>
      </c>
      <c r="AD283" s="258" t="s">
        <v>265</v>
      </c>
      <c r="AE283" s="258" t="s">
        <v>265</v>
      </c>
      <c r="AF283" s="258" t="s">
        <v>265</v>
      </c>
      <c r="AG283" s="258" t="s">
        <v>265</v>
      </c>
      <c r="AH283" s="258" t="s">
        <v>265</v>
      </c>
      <c r="AI283" s="258" t="s">
        <v>267</v>
      </c>
      <c r="AJ283" s="258" t="s">
        <v>265</v>
      </c>
      <c r="AK283" s="258" t="s">
        <v>267</v>
      </c>
      <c r="AL283" s="258" t="s">
        <v>265</v>
      </c>
      <c r="AM283" s="258" t="s">
        <v>267</v>
      </c>
      <c r="AN283" s="258" t="s">
        <v>267</v>
      </c>
      <c r="AO283" s="258" t="s">
        <v>265</v>
      </c>
      <c r="AP283" s="258" t="s">
        <v>265</v>
      </c>
    </row>
    <row r="284" spans="1:42" x14ac:dyDescent="0.2">
      <c r="A284" s="258">
        <v>205199</v>
      </c>
      <c r="B284" s="258" t="str">
        <f>VLOOKUP(A284,'[2]اعلام كامل'!$A$2:$E$7000,5,0)</f>
        <v>س4</v>
      </c>
      <c r="C284" s="258" t="s">
        <v>265</v>
      </c>
      <c r="D284" s="258" t="s">
        <v>265</v>
      </c>
      <c r="E284" s="258" t="s">
        <v>265</v>
      </c>
      <c r="F284" s="258" t="s">
        <v>265</v>
      </c>
      <c r="G284" s="258" t="s">
        <v>265</v>
      </c>
      <c r="H284" s="258" t="s">
        <v>265</v>
      </c>
      <c r="I284" s="258" t="s">
        <v>265</v>
      </c>
      <c r="J284" s="258" t="s">
        <v>267</v>
      </c>
      <c r="K284" s="258" t="s">
        <v>267</v>
      </c>
      <c r="L284" s="258" t="s">
        <v>267</v>
      </c>
      <c r="M284" s="258" t="s">
        <v>267</v>
      </c>
      <c r="N284" s="258" t="s">
        <v>265</v>
      </c>
      <c r="O284" s="258" t="s">
        <v>267</v>
      </c>
      <c r="P284" s="258" t="s">
        <v>265</v>
      </c>
      <c r="Q284" s="258" t="s">
        <v>265</v>
      </c>
      <c r="R284" s="258" t="s">
        <v>267</v>
      </c>
      <c r="S284" s="258" t="s">
        <v>267</v>
      </c>
      <c r="T284" s="258" t="s">
        <v>265</v>
      </c>
      <c r="U284" s="258" t="s">
        <v>267</v>
      </c>
      <c r="V284" s="258" t="s">
        <v>267</v>
      </c>
      <c r="W284" s="258" t="s">
        <v>267</v>
      </c>
      <c r="X284" s="258" t="s">
        <v>265</v>
      </c>
      <c r="Y284" s="258" t="s">
        <v>265</v>
      </c>
      <c r="Z284" s="258" t="s">
        <v>265</v>
      </c>
      <c r="AA284" s="258" t="s">
        <v>267</v>
      </c>
      <c r="AB284" s="258" t="s">
        <v>267</v>
      </c>
      <c r="AC284" s="258" t="s">
        <v>265</v>
      </c>
      <c r="AD284" s="258" t="s">
        <v>267</v>
      </c>
      <c r="AE284" s="258" t="s">
        <v>267</v>
      </c>
      <c r="AF284" s="258" t="s">
        <v>265</v>
      </c>
      <c r="AG284" s="258" t="s">
        <v>266</v>
      </c>
      <c r="AH284" s="258" t="s">
        <v>266</v>
      </c>
      <c r="AI284" s="258" t="s">
        <v>265</v>
      </c>
      <c r="AJ284" s="258" t="s">
        <v>266</v>
      </c>
      <c r="AK284" s="258" t="s">
        <v>265</v>
      </c>
      <c r="AL284" s="258" t="s">
        <v>266</v>
      </c>
      <c r="AM284" s="258" t="s">
        <v>266</v>
      </c>
      <c r="AN284" s="258" t="s">
        <v>266</v>
      </c>
      <c r="AO284" s="258" t="s">
        <v>266</v>
      </c>
      <c r="AP284" s="258" t="s">
        <v>266</v>
      </c>
    </row>
    <row r="285" spans="1:42" x14ac:dyDescent="0.2">
      <c r="A285" s="258">
        <v>205528</v>
      </c>
      <c r="B285" s="258" t="str">
        <f>VLOOKUP(A285,'[2]اعلام كامل'!$A$2:$E$7000,5,0)</f>
        <v>س4</v>
      </c>
      <c r="C285" s="258" t="s">
        <v>265</v>
      </c>
      <c r="D285" s="258" t="s">
        <v>266</v>
      </c>
      <c r="E285" s="258" t="s">
        <v>266</v>
      </c>
      <c r="F285" s="258" t="s">
        <v>266</v>
      </c>
      <c r="G285" s="258" t="s">
        <v>266</v>
      </c>
      <c r="H285" s="258" t="s">
        <v>266</v>
      </c>
      <c r="I285" s="258" t="s">
        <v>266</v>
      </c>
      <c r="J285" s="258" t="s">
        <v>266</v>
      </c>
      <c r="K285" s="258" t="s">
        <v>266</v>
      </c>
      <c r="L285" s="258" t="s">
        <v>266</v>
      </c>
      <c r="M285" s="258" t="s">
        <v>266</v>
      </c>
      <c r="N285" s="258" t="s">
        <v>266</v>
      </c>
      <c r="O285" s="258" t="s">
        <v>266</v>
      </c>
      <c r="P285" s="258" t="s">
        <v>266</v>
      </c>
      <c r="Q285" s="258" t="s">
        <v>266</v>
      </c>
      <c r="R285" s="258" t="s">
        <v>265</v>
      </c>
      <c r="S285" s="258" t="s">
        <v>265</v>
      </c>
      <c r="T285" s="258" t="s">
        <v>266</v>
      </c>
      <c r="U285" s="258" t="s">
        <v>266</v>
      </c>
      <c r="V285" s="258" t="s">
        <v>265</v>
      </c>
      <c r="W285" s="258" t="s">
        <v>267</v>
      </c>
      <c r="X285" s="258" t="s">
        <v>265</v>
      </c>
      <c r="Y285" s="258" t="s">
        <v>265</v>
      </c>
      <c r="Z285" s="258" t="s">
        <v>267</v>
      </c>
      <c r="AA285" s="258" t="s">
        <v>265</v>
      </c>
      <c r="AB285" s="258" t="s">
        <v>267</v>
      </c>
      <c r="AC285" s="258" t="s">
        <v>265</v>
      </c>
      <c r="AD285" s="258" t="s">
        <v>265</v>
      </c>
      <c r="AE285" s="258" t="s">
        <v>267</v>
      </c>
      <c r="AF285" s="258" t="s">
        <v>267</v>
      </c>
      <c r="AG285" s="258" t="s">
        <v>265</v>
      </c>
      <c r="AH285" s="258" t="s">
        <v>267</v>
      </c>
      <c r="AI285" s="258" t="s">
        <v>267</v>
      </c>
      <c r="AJ285" s="258" t="s">
        <v>265</v>
      </c>
      <c r="AK285" s="258" t="s">
        <v>265</v>
      </c>
      <c r="AL285" s="258" t="s">
        <v>266</v>
      </c>
      <c r="AM285" s="258" t="s">
        <v>266</v>
      </c>
      <c r="AN285" s="258" t="s">
        <v>266</v>
      </c>
      <c r="AO285" s="258" t="s">
        <v>266</v>
      </c>
      <c r="AP285" s="258" t="s">
        <v>266</v>
      </c>
    </row>
    <row r="286" spans="1:42" x14ac:dyDescent="0.2">
      <c r="A286" s="258">
        <v>205575</v>
      </c>
      <c r="B286" s="258" t="str">
        <f>VLOOKUP(A286,'[2]اعلام كامل'!$A$2:$E$7000,5,0)</f>
        <v>س4</v>
      </c>
      <c r="C286" s="258" t="s">
        <v>265</v>
      </c>
      <c r="D286" s="258" t="s">
        <v>265</v>
      </c>
      <c r="E286" s="258" t="s">
        <v>267</v>
      </c>
      <c r="F286" s="258" t="s">
        <v>267</v>
      </c>
      <c r="G286" s="258" t="s">
        <v>267</v>
      </c>
      <c r="H286" s="258" t="s">
        <v>265</v>
      </c>
      <c r="I286" s="258" t="s">
        <v>267</v>
      </c>
      <c r="J286" s="258" t="s">
        <v>265</v>
      </c>
      <c r="K286" s="258" t="s">
        <v>265</v>
      </c>
      <c r="L286" s="258" t="s">
        <v>265</v>
      </c>
      <c r="M286" s="258" t="s">
        <v>267</v>
      </c>
      <c r="N286" s="258" t="s">
        <v>265</v>
      </c>
      <c r="O286" s="258" t="s">
        <v>267</v>
      </c>
      <c r="P286" s="258" t="s">
        <v>265</v>
      </c>
      <c r="Q286" s="258" t="s">
        <v>265</v>
      </c>
      <c r="R286" s="258" t="s">
        <v>265</v>
      </c>
      <c r="S286" s="258" t="s">
        <v>265</v>
      </c>
      <c r="T286" s="258" t="s">
        <v>265</v>
      </c>
      <c r="U286" s="258" t="s">
        <v>267</v>
      </c>
      <c r="V286" s="258" t="s">
        <v>265</v>
      </c>
      <c r="W286" s="258" t="s">
        <v>265</v>
      </c>
      <c r="X286" s="258" t="s">
        <v>265</v>
      </c>
      <c r="Y286" s="258" t="s">
        <v>265</v>
      </c>
      <c r="Z286" s="258" t="s">
        <v>265</v>
      </c>
      <c r="AA286" s="258" t="s">
        <v>267</v>
      </c>
      <c r="AB286" s="258" t="s">
        <v>267</v>
      </c>
      <c r="AC286" s="258" t="s">
        <v>267</v>
      </c>
      <c r="AD286" s="258" t="s">
        <v>267</v>
      </c>
      <c r="AE286" s="258" t="s">
        <v>267</v>
      </c>
      <c r="AF286" s="258" t="s">
        <v>267</v>
      </c>
      <c r="AG286" s="258" t="s">
        <v>267</v>
      </c>
      <c r="AH286" s="258" t="s">
        <v>265</v>
      </c>
      <c r="AI286" s="258" t="s">
        <v>265</v>
      </c>
      <c r="AJ286" s="258" t="s">
        <v>265</v>
      </c>
      <c r="AK286" s="258" t="s">
        <v>265</v>
      </c>
      <c r="AL286" s="258" t="s">
        <v>267</v>
      </c>
      <c r="AM286" s="258" t="s">
        <v>265</v>
      </c>
      <c r="AN286" s="258" t="s">
        <v>266</v>
      </c>
      <c r="AO286" s="258" t="s">
        <v>267</v>
      </c>
      <c r="AP286" s="258" t="s">
        <v>265</v>
      </c>
    </row>
    <row r="287" spans="1:42" x14ac:dyDescent="0.2">
      <c r="A287" s="258">
        <v>205705</v>
      </c>
      <c r="B287" s="258" t="str">
        <f>VLOOKUP(A287,'[2]اعلام كامل'!$A$2:$E$7000,5,0)</f>
        <v>س4</v>
      </c>
      <c r="C287" s="258" t="s">
        <v>265</v>
      </c>
      <c r="D287" s="258" t="s">
        <v>265</v>
      </c>
      <c r="E287" s="258" t="s">
        <v>265</v>
      </c>
      <c r="F287" s="258" t="s">
        <v>267</v>
      </c>
      <c r="G287" s="258" t="s">
        <v>265</v>
      </c>
      <c r="H287" s="258" t="s">
        <v>265</v>
      </c>
      <c r="I287" s="258" t="s">
        <v>265</v>
      </c>
      <c r="J287" s="258" t="s">
        <v>267</v>
      </c>
      <c r="K287" s="258" t="s">
        <v>265</v>
      </c>
      <c r="L287" s="258" t="s">
        <v>265</v>
      </c>
      <c r="M287" s="258" t="s">
        <v>267</v>
      </c>
      <c r="N287" s="258" t="s">
        <v>267</v>
      </c>
      <c r="O287" s="258" t="s">
        <v>267</v>
      </c>
      <c r="P287" s="258" t="s">
        <v>265</v>
      </c>
      <c r="Q287" s="258" t="s">
        <v>265</v>
      </c>
      <c r="R287" s="258" t="s">
        <v>267</v>
      </c>
      <c r="S287" s="258" t="s">
        <v>266</v>
      </c>
      <c r="T287" s="258" t="s">
        <v>267</v>
      </c>
      <c r="U287" s="258" t="s">
        <v>267</v>
      </c>
      <c r="V287" s="258" t="s">
        <v>267</v>
      </c>
      <c r="W287" s="258" t="s">
        <v>267</v>
      </c>
      <c r="X287" s="258" t="s">
        <v>265</v>
      </c>
      <c r="Y287" s="258" t="s">
        <v>265</v>
      </c>
      <c r="Z287" s="258" t="s">
        <v>267</v>
      </c>
      <c r="AA287" s="258" t="s">
        <v>265</v>
      </c>
      <c r="AB287" s="258" t="s">
        <v>267</v>
      </c>
      <c r="AC287" s="258" t="s">
        <v>267</v>
      </c>
      <c r="AD287" s="258" t="s">
        <v>267</v>
      </c>
      <c r="AE287" s="258" t="s">
        <v>265</v>
      </c>
      <c r="AF287" s="258" t="s">
        <v>265</v>
      </c>
      <c r="AG287" s="258" t="s">
        <v>265</v>
      </c>
      <c r="AH287" s="258" t="s">
        <v>267</v>
      </c>
      <c r="AI287" s="258" t="s">
        <v>267</v>
      </c>
      <c r="AJ287" s="258" t="s">
        <v>267</v>
      </c>
      <c r="AK287" s="258" t="s">
        <v>265</v>
      </c>
      <c r="AL287" s="258" t="s">
        <v>266</v>
      </c>
      <c r="AM287" s="258" t="s">
        <v>266</v>
      </c>
      <c r="AN287" s="258" t="s">
        <v>266</v>
      </c>
      <c r="AO287" s="258" t="s">
        <v>265</v>
      </c>
      <c r="AP287" s="258" t="s">
        <v>265</v>
      </c>
    </row>
    <row r="288" spans="1:42" x14ac:dyDescent="0.2">
      <c r="A288" s="258">
        <v>205715</v>
      </c>
      <c r="B288" s="258" t="str">
        <f>VLOOKUP(A288,'[2]اعلام كامل'!$A$2:$E$7000,5,0)</f>
        <v>س4</v>
      </c>
      <c r="C288" s="258" t="s">
        <v>265</v>
      </c>
      <c r="D288" s="258" t="s">
        <v>265</v>
      </c>
      <c r="E288" s="258" t="s">
        <v>267</v>
      </c>
      <c r="F288" s="258" t="s">
        <v>265</v>
      </c>
      <c r="G288" s="258" t="s">
        <v>265</v>
      </c>
      <c r="H288" s="258" t="s">
        <v>265</v>
      </c>
      <c r="I288" s="258" t="s">
        <v>265</v>
      </c>
      <c r="J288" s="258" t="s">
        <v>265</v>
      </c>
      <c r="K288" s="258" t="s">
        <v>265</v>
      </c>
      <c r="L288" s="258" t="s">
        <v>265</v>
      </c>
      <c r="M288" s="258" t="s">
        <v>265</v>
      </c>
      <c r="N288" s="258" t="s">
        <v>265</v>
      </c>
      <c r="O288" s="258" t="s">
        <v>265</v>
      </c>
      <c r="P288" s="258" t="s">
        <v>265</v>
      </c>
      <c r="Q288" s="258" t="s">
        <v>265</v>
      </c>
      <c r="R288" s="258" t="s">
        <v>265</v>
      </c>
      <c r="S288" s="258" t="s">
        <v>265</v>
      </c>
      <c r="T288" s="258" t="s">
        <v>267</v>
      </c>
      <c r="U288" s="258" t="s">
        <v>265</v>
      </c>
      <c r="V288" s="258" t="s">
        <v>265</v>
      </c>
      <c r="W288" s="258" t="s">
        <v>265</v>
      </c>
      <c r="X288" s="258" t="s">
        <v>265</v>
      </c>
      <c r="Y288" s="258" t="s">
        <v>265</v>
      </c>
      <c r="Z288" s="258" t="s">
        <v>267</v>
      </c>
      <c r="AA288" s="258" t="s">
        <v>265</v>
      </c>
      <c r="AB288" s="258" t="s">
        <v>267</v>
      </c>
      <c r="AC288" s="258" t="s">
        <v>267</v>
      </c>
      <c r="AD288" s="258" t="s">
        <v>267</v>
      </c>
      <c r="AE288" s="258" t="s">
        <v>265</v>
      </c>
      <c r="AF288" s="258" t="s">
        <v>267</v>
      </c>
      <c r="AG288" s="258" t="s">
        <v>265</v>
      </c>
      <c r="AH288" s="258" t="s">
        <v>265</v>
      </c>
      <c r="AI288" s="258" t="s">
        <v>265</v>
      </c>
      <c r="AJ288" s="258" t="s">
        <v>265</v>
      </c>
      <c r="AK288" s="258" t="s">
        <v>265</v>
      </c>
      <c r="AL288" s="258" t="s">
        <v>265</v>
      </c>
      <c r="AM288" s="258" t="s">
        <v>265</v>
      </c>
      <c r="AN288" s="258" t="s">
        <v>265</v>
      </c>
      <c r="AO288" s="258" t="s">
        <v>265</v>
      </c>
      <c r="AP288" s="258" t="s">
        <v>265</v>
      </c>
    </row>
    <row r="289" spans="1:42" x14ac:dyDescent="0.2">
      <c r="A289" s="258">
        <v>205743</v>
      </c>
      <c r="B289" s="258" t="str">
        <f>VLOOKUP(A289,'[2]اعلام كامل'!$A$2:$E$7000,5,0)</f>
        <v>س4</v>
      </c>
      <c r="C289" s="258" t="s">
        <v>266</v>
      </c>
      <c r="D289" s="258" t="s">
        <v>266</v>
      </c>
      <c r="E289" s="258" t="s">
        <v>266</v>
      </c>
      <c r="F289" s="258" t="s">
        <v>266</v>
      </c>
      <c r="G289" s="258" t="s">
        <v>265</v>
      </c>
      <c r="H289" s="258" t="s">
        <v>265</v>
      </c>
      <c r="I289" s="258" t="s">
        <v>266</v>
      </c>
      <c r="J289" s="258" t="s">
        <v>266</v>
      </c>
      <c r="K289" s="258" t="s">
        <v>266</v>
      </c>
      <c r="L289" s="258" t="s">
        <v>266</v>
      </c>
      <c r="M289" s="258" t="s">
        <v>266</v>
      </c>
      <c r="N289" s="258" t="s">
        <v>266</v>
      </c>
      <c r="O289" s="258" t="s">
        <v>266</v>
      </c>
      <c r="P289" s="258" t="s">
        <v>266</v>
      </c>
      <c r="Q289" s="258" t="s">
        <v>266</v>
      </c>
      <c r="R289" s="258" t="s">
        <v>265</v>
      </c>
      <c r="S289" s="258" t="s">
        <v>265</v>
      </c>
      <c r="T289" s="258" t="s">
        <v>266</v>
      </c>
      <c r="U289" s="258" t="s">
        <v>266</v>
      </c>
      <c r="V289" s="258" t="s">
        <v>267</v>
      </c>
      <c r="W289" s="258" t="s">
        <v>267</v>
      </c>
      <c r="X289" s="258" t="s">
        <v>267</v>
      </c>
      <c r="Y289" s="258" t="s">
        <v>267</v>
      </c>
      <c r="Z289" s="258" t="s">
        <v>267</v>
      </c>
      <c r="AA289" s="258" t="s">
        <v>265</v>
      </c>
      <c r="AB289" s="258" t="s">
        <v>267</v>
      </c>
      <c r="AC289" s="258" t="s">
        <v>265</v>
      </c>
      <c r="AD289" s="258" t="s">
        <v>267</v>
      </c>
      <c r="AE289" s="258" t="s">
        <v>267</v>
      </c>
      <c r="AF289" s="258" t="s">
        <v>265</v>
      </c>
      <c r="AG289" s="258" t="s">
        <v>267</v>
      </c>
      <c r="AH289" s="258" t="s">
        <v>265</v>
      </c>
      <c r="AI289" s="258" t="s">
        <v>265</v>
      </c>
      <c r="AJ289" s="258" t="s">
        <v>265</v>
      </c>
      <c r="AK289" s="258" t="s">
        <v>265</v>
      </c>
      <c r="AL289" s="258" t="s">
        <v>266</v>
      </c>
      <c r="AM289" s="258" t="s">
        <v>266</v>
      </c>
      <c r="AN289" s="258" t="s">
        <v>265</v>
      </c>
      <c r="AO289" s="258" t="s">
        <v>265</v>
      </c>
      <c r="AP289" s="258" t="s">
        <v>265</v>
      </c>
    </row>
    <row r="290" spans="1:42" x14ac:dyDescent="0.2">
      <c r="A290" s="258">
        <v>201659</v>
      </c>
      <c r="B290" s="258" t="str">
        <f>VLOOKUP(A290,'[2]اعلام كامل'!$A$2:$E$7000,5,0)</f>
        <v>س4</v>
      </c>
      <c r="C290" s="258" t="s">
        <v>267</v>
      </c>
      <c r="D290" s="258" t="s">
        <v>265</v>
      </c>
      <c r="E290" s="258" t="s">
        <v>267</v>
      </c>
      <c r="F290" s="258" t="s">
        <v>265</v>
      </c>
      <c r="G290" s="258" t="s">
        <v>265</v>
      </c>
      <c r="H290" s="258" t="s">
        <v>267</v>
      </c>
      <c r="I290" s="258" t="s">
        <v>267</v>
      </c>
      <c r="J290" s="258" t="s">
        <v>265</v>
      </c>
      <c r="K290" s="258" t="s">
        <v>265</v>
      </c>
      <c r="L290" s="258" t="s">
        <v>267</v>
      </c>
      <c r="M290" s="258" t="s">
        <v>267</v>
      </c>
      <c r="N290" s="258" t="s">
        <v>265</v>
      </c>
      <c r="O290" s="258" t="s">
        <v>267</v>
      </c>
      <c r="P290" s="258" t="s">
        <v>267</v>
      </c>
      <c r="Q290" s="258" t="s">
        <v>267</v>
      </c>
      <c r="R290" s="258" t="s">
        <v>265</v>
      </c>
      <c r="S290" s="258" t="s">
        <v>265</v>
      </c>
      <c r="T290" s="258" t="s">
        <v>265</v>
      </c>
      <c r="U290" s="258" t="s">
        <v>265</v>
      </c>
      <c r="V290" s="258" t="s">
        <v>265</v>
      </c>
      <c r="W290" s="258" t="s">
        <v>265</v>
      </c>
      <c r="X290" s="258" t="s">
        <v>265</v>
      </c>
      <c r="Y290" s="258" t="s">
        <v>265</v>
      </c>
      <c r="Z290" s="258" t="s">
        <v>265</v>
      </c>
      <c r="AA290" s="258" t="s">
        <v>265</v>
      </c>
      <c r="AB290" s="258" t="s">
        <v>267</v>
      </c>
      <c r="AC290" s="258" t="s">
        <v>267</v>
      </c>
      <c r="AD290" s="258" t="s">
        <v>267</v>
      </c>
      <c r="AE290" s="258" t="s">
        <v>265</v>
      </c>
      <c r="AF290" s="258" t="s">
        <v>265</v>
      </c>
      <c r="AG290" s="258" t="s">
        <v>267</v>
      </c>
      <c r="AH290" s="258" t="s">
        <v>265</v>
      </c>
      <c r="AI290" s="258" t="s">
        <v>265</v>
      </c>
      <c r="AJ290" s="258" t="s">
        <v>267</v>
      </c>
      <c r="AK290" s="258" t="s">
        <v>267</v>
      </c>
      <c r="AL290" s="258" t="s">
        <v>267</v>
      </c>
      <c r="AM290" s="258" t="s">
        <v>265</v>
      </c>
      <c r="AN290" s="258" t="s">
        <v>265</v>
      </c>
      <c r="AO290" s="258" t="s">
        <v>265</v>
      </c>
      <c r="AP290" s="258" t="s">
        <v>266</v>
      </c>
    </row>
    <row r="291" spans="1:42" x14ac:dyDescent="0.2">
      <c r="A291" s="258">
        <v>206060</v>
      </c>
      <c r="B291" s="258" t="str">
        <f>VLOOKUP(A291,'[2]اعلام كامل'!$A$2:$E$7000,5,0)</f>
        <v>س4</v>
      </c>
      <c r="C291" s="258" t="s">
        <v>267</v>
      </c>
      <c r="D291" s="258" t="s">
        <v>265</v>
      </c>
      <c r="E291" s="258" t="s">
        <v>265</v>
      </c>
      <c r="F291" s="258" t="s">
        <v>265</v>
      </c>
      <c r="G291" s="258" t="s">
        <v>267</v>
      </c>
      <c r="H291" s="258" t="s">
        <v>267</v>
      </c>
      <c r="I291" s="258" t="s">
        <v>265</v>
      </c>
      <c r="J291" s="258" t="s">
        <v>265</v>
      </c>
      <c r="K291" s="258" t="s">
        <v>267</v>
      </c>
      <c r="L291" s="258" t="s">
        <v>265</v>
      </c>
      <c r="M291" s="258" t="s">
        <v>265</v>
      </c>
      <c r="N291" s="258" t="s">
        <v>265</v>
      </c>
      <c r="O291" s="258" t="s">
        <v>265</v>
      </c>
      <c r="P291" s="258" t="s">
        <v>267</v>
      </c>
      <c r="Q291" s="258" t="s">
        <v>265</v>
      </c>
      <c r="R291" s="258" t="s">
        <v>265</v>
      </c>
      <c r="S291" s="258" t="s">
        <v>267</v>
      </c>
      <c r="T291" s="258" t="s">
        <v>267</v>
      </c>
      <c r="U291" s="258" t="s">
        <v>267</v>
      </c>
      <c r="V291" s="258" t="s">
        <v>267</v>
      </c>
      <c r="W291" s="258" t="s">
        <v>267</v>
      </c>
      <c r="X291" s="258" t="s">
        <v>267</v>
      </c>
      <c r="Y291" s="258" t="s">
        <v>265</v>
      </c>
      <c r="Z291" s="258" t="s">
        <v>267</v>
      </c>
      <c r="AA291" s="258" t="s">
        <v>267</v>
      </c>
      <c r="AB291" s="258" t="s">
        <v>265</v>
      </c>
      <c r="AC291" s="258" t="s">
        <v>265</v>
      </c>
      <c r="AD291" s="258" t="s">
        <v>267</v>
      </c>
      <c r="AE291" s="258" t="s">
        <v>265</v>
      </c>
      <c r="AF291" s="258" t="s">
        <v>265</v>
      </c>
      <c r="AG291" s="258" t="s">
        <v>265</v>
      </c>
      <c r="AH291" s="258" t="s">
        <v>267</v>
      </c>
      <c r="AI291" s="258" t="s">
        <v>267</v>
      </c>
      <c r="AJ291" s="258" t="s">
        <v>267</v>
      </c>
      <c r="AK291" s="258" t="s">
        <v>267</v>
      </c>
      <c r="AL291" s="258" t="s">
        <v>267</v>
      </c>
      <c r="AM291" s="258" t="s">
        <v>267</v>
      </c>
      <c r="AN291" s="258" t="s">
        <v>267</v>
      </c>
      <c r="AO291" s="258" t="s">
        <v>265</v>
      </c>
      <c r="AP291" s="258" t="s">
        <v>267</v>
      </c>
    </row>
    <row r="292" spans="1:42" x14ac:dyDescent="0.2">
      <c r="A292" s="258">
        <v>209038</v>
      </c>
      <c r="B292" s="258" t="str">
        <f>VLOOKUP(A292,'[2]اعلام كامل'!$A$2:$E$7000,5,0)</f>
        <v>س4</v>
      </c>
      <c r="C292" s="258" t="s">
        <v>267</v>
      </c>
      <c r="D292" s="258" t="s">
        <v>267</v>
      </c>
      <c r="E292" s="258" t="s">
        <v>267</v>
      </c>
      <c r="F292" s="258" t="s">
        <v>266</v>
      </c>
      <c r="G292" s="258" t="s">
        <v>265</v>
      </c>
      <c r="H292" s="258" t="s">
        <v>267</v>
      </c>
      <c r="I292" s="258" t="s">
        <v>267</v>
      </c>
      <c r="J292" s="258" t="s">
        <v>267</v>
      </c>
      <c r="K292" s="258" t="s">
        <v>267</v>
      </c>
      <c r="L292" s="258" t="s">
        <v>267</v>
      </c>
      <c r="M292" s="258" t="s">
        <v>267</v>
      </c>
      <c r="N292" s="258" t="s">
        <v>267</v>
      </c>
      <c r="O292" s="258" t="s">
        <v>267</v>
      </c>
      <c r="P292" s="258" t="s">
        <v>267</v>
      </c>
      <c r="Q292" s="258" t="s">
        <v>265</v>
      </c>
      <c r="R292" s="258" t="s">
        <v>267</v>
      </c>
      <c r="S292" s="258" t="s">
        <v>265</v>
      </c>
      <c r="T292" s="258" t="s">
        <v>267</v>
      </c>
      <c r="U292" s="258" t="s">
        <v>267</v>
      </c>
      <c r="V292" s="258" t="s">
        <v>267</v>
      </c>
      <c r="W292" s="258" t="s">
        <v>267</v>
      </c>
      <c r="X292" s="258" t="s">
        <v>265</v>
      </c>
      <c r="Y292" s="258" t="s">
        <v>267</v>
      </c>
      <c r="Z292" s="258" t="s">
        <v>267</v>
      </c>
      <c r="AA292" s="258" t="s">
        <v>267</v>
      </c>
      <c r="AB292" s="258" t="s">
        <v>267</v>
      </c>
      <c r="AC292" s="258" t="s">
        <v>267</v>
      </c>
      <c r="AD292" s="258" t="s">
        <v>267</v>
      </c>
      <c r="AE292" s="258" t="s">
        <v>267</v>
      </c>
      <c r="AF292" s="258" t="s">
        <v>265</v>
      </c>
      <c r="AG292" s="258" t="s">
        <v>265</v>
      </c>
      <c r="AH292" s="258" t="s">
        <v>267</v>
      </c>
      <c r="AI292" s="258" t="s">
        <v>267</v>
      </c>
      <c r="AJ292" s="258" t="s">
        <v>265</v>
      </c>
      <c r="AK292" s="258" t="s">
        <v>267</v>
      </c>
      <c r="AL292" s="258" t="s">
        <v>267</v>
      </c>
      <c r="AM292" s="258" t="s">
        <v>265</v>
      </c>
      <c r="AN292" s="258" t="s">
        <v>267</v>
      </c>
      <c r="AO292" s="258" t="s">
        <v>267</v>
      </c>
      <c r="AP292" s="258" t="s">
        <v>265</v>
      </c>
    </row>
    <row r="293" spans="1:42" x14ac:dyDescent="0.2">
      <c r="A293" s="258">
        <v>209515</v>
      </c>
      <c r="B293" s="258" t="str">
        <f>VLOOKUP(A293,'[2]اعلام كامل'!$A$2:$E$7000,5,0)</f>
        <v>س4</v>
      </c>
      <c r="C293" s="258" t="s">
        <v>267</v>
      </c>
      <c r="D293" s="258" t="s">
        <v>267</v>
      </c>
      <c r="E293" s="258" t="s">
        <v>267</v>
      </c>
      <c r="F293" s="258" t="s">
        <v>266</v>
      </c>
      <c r="G293" s="258" t="s">
        <v>267</v>
      </c>
      <c r="H293" s="258" t="s">
        <v>265</v>
      </c>
      <c r="I293" s="258" t="s">
        <v>267</v>
      </c>
      <c r="J293" s="258" t="s">
        <v>265</v>
      </c>
      <c r="K293" s="258" t="s">
        <v>267</v>
      </c>
      <c r="L293" s="258" t="s">
        <v>267</v>
      </c>
      <c r="M293" s="258" t="s">
        <v>265</v>
      </c>
      <c r="N293" s="258" t="s">
        <v>267</v>
      </c>
      <c r="O293" s="258" t="s">
        <v>267</v>
      </c>
      <c r="P293" s="258" t="s">
        <v>267</v>
      </c>
      <c r="Q293" s="258" t="s">
        <v>267</v>
      </c>
      <c r="R293" s="258" t="s">
        <v>267</v>
      </c>
      <c r="S293" s="258" t="s">
        <v>267</v>
      </c>
      <c r="T293" s="258" t="s">
        <v>267</v>
      </c>
      <c r="U293" s="258" t="s">
        <v>267</v>
      </c>
      <c r="V293" s="258" t="s">
        <v>267</v>
      </c>
      <c r="W293" s="258" t="s">
        <v>265</v>
      </c>
      <c r="X293" s="258" t="s">
        <v>265</v>
      </c>
      <c r="Y293" s="258" t="s">
        <v>265</v>
      </c>
      <c r="Z293" s="258" t="s">
        <v>267</v>
      </c>
      <c r="AA293" s="258" t="s">
        <v>267</v>
      </c>
      <c r="AB293" s="258" t="s">
        <v>265</v>
      </c>
      <c r="AC293" s="258" t="s">
        <v>267</v>
      </c>
      <c r="AD293" s="258" t="s">
        <v>265</v>
      </c>
      <c r="AE293" s="258" t="s">
        <v>265</v>
      </c>
      <c r="AF293" s="258" t="s">
        <v>267</v>
      </c>
      <c r="AG293" s="258" t="s">
        <v>267</v>
      </c>
      <c r="AH293" s="258" t="s">
        <v>267</v>
      </c>
      <c r="AI293" s="258" t="s">
        <v>267</v>
      </c>
      <c r="AJ293" s="258" t="s">
        <v>267</v>
      </c>
      <c r="AK293" s="258" t="s">
        <v>267</v>
      </c>
      <c r="AL293" s="258" t="s">
        <v>265</v>
      </c>
      <c r="AM293" s="258" t="s">
        <v>267</v>
      </c>
      <c r="AN293" s="258" t="s">
        <v>265</v>
      </c>
      <c r="AO293" s="258" t="s">
        <v>265</v>
      </c>
      <c r="AP293" s="258" t="s">
        <v>267</v>
      </c>
    </row>
    <row r="294" spans="1:42" x14ac:dyDescent="0.2">
      <c r="A294" s="258">
        <v>206572</v>
      </c>
      <c r="B294" s="258" t="str">
        <f>VLOOKUP(A294,'[2]اعلام كامل'!$A$2:$E$7000,5,0)</f>
        <v>س4</v>
      </c>
      <c r="C294" s="258" t="s">
        <v>266</v>
      </c>
      <c r="D294" s="258" t="s">
        <v>266</v>
      </c>
      <c r="E294" s="258" t="s">
        <v>266</v>
      </c>
      <c r="F294" s="258" t="s">
        <v>266</v>
      </c>
      <c r="G294" s="258" t="s">
        <v>266</v>
      </c>
      <c r="H294" s="258" t="s">
        <v>267</v>
      </c>
      <c r="I294" s="258" t="s">
        <v>266</v>
      </c>
      <c r="J294" s="258" t="s">
        <v>266</v>
      </c>
      <c r="K294" s="258" t="s">
        <v>266</v>
      </c>
      <c r="L294" s="258" t="s">
        <v>266</v>
      </c>
      <c r="M294" s="258" t="s">
        <v>266</v>
      </c>
      <c r="N294" s="258" t="s">
        <v>266</v>
      </c>
      <c r="O294" s="258" t="s">
        <v>266</v>
      </c>
      <c r="P294" s="258" t="s">
        <v>266</v>
      </c>
      <c r="Q294" s="258" t="s">
        <v>266</v>
      </c>
      <c r="R294" s="258" t="s">
        <v>266</v>
      </c>
      <c r="S294" s="258" t="s">
        <v>266</v>
      </c>
      <c r="T294" s="258" t="s">
        <v>266</v>
      </c>
      <c r="U294" s="258" t="s">
        <v>266</v>
      </c>
      <c r="V294" s="258" t="s">
        <v>265</v>
      </c>
      <c r="W294" s="258" t="s">
        <v>266</v>
      </c>
      <c r="X294" s="258" t="s">
        <v>265</v>
      </c>
      <c r="Y294" s="258" t="s">
        <v>265</v>
      </c>
      <c r="Z294" s="258" t="s">
        <v>265</v>
      </c>
      <c r="AA294" s="258" t="s">
        <v>266</v>
      </c>
      <c r="AB294" s="258" t="s">
        <v>267</v>
      </c>
      <c r="AC294" s="258" t="s">
        <v>267</v>
      </c>
      <c r="AD294" s="258" t="s">
        <v>266</v>
      </c>
      <c r="AE294" s="258" t="s">
        <v>266</v>
      </c>
      <c r="AF294" s="258" t="s">
        <v>265</v>
      </c>
      <c r="AG294" s="258" t="s">
        <v>267</v>
      </c>
      <c r="AH294" s="258" t="s">
        <v>265</v>
      </c>
      <c r="AI294" s="258" t="s">
        <v>265</v>
      </c>
      <c r="AJ294" s="258" t="s">
        <v>267</v>
      </c>
      <c r="AK294" s="258" t="s">
        <v>267</v>
      </c>
      <c r="AL294" s="258" t="s">
        <v>267</v>
      </c>
      <c r="AM294" s="258" t="s">
        <v>265</v>
      </c>
      <c r="AN294" s="258" t="s">
        <v>267</v>
      </c>
      <c r="AO294" s="258" t="s">
        <v>267</v>
      </c>
      <c r="AP294" s="258" t="s">
        <v>265</v>
      </c>
    </row>
    <row r="295" spans="1:42" x14ac:dyDescent="0.2">
      <c r="A295" s="258">
        <v>201902</v>
      </c>
      <c r="B295" s="258" t="str">
        <f>VLOOKUP(A295,'[2]اعلام كامل'!$A$2:$E$7000,5,0)</f>
        <v>س4</v>
      </c>
      <c r="C295" s="258" t="s">
        <v>266</v>
      </c>
      <c r="D295" s="258" t="s">
        <v>266</v>
      </c>
      <c r="E295" s="258" t="s">
        <v>266</v>
      </c>
      <c r="F295" s="258" t="s">
        <v>266</v>
      </c>
      <c r="G295" s="258" t="s">
        <v>266</v>
      </c>
      <c r="H295" s="258" t="s">
        <v>266</v>
      </c>
      <c r="I295" s="258" t="s">
        <v>266</v>
      </c>
      <c r="J295" s="258" t="s">
        <v>266</v>
      </c>
      <c r="K295" s="258" t="s">
        <v>266</v>
      </c>
      <c r="L295" s="258" t="s">
        <v>266</v>
      </c>
      <c r="M295" s="258" t="s">
        <v>266</v>
      </c>
      <c r="N295" s="258" t="s">
        <v>266</v>
      </c>
      <c r="O295" s="258" t="s">
        <v>266</v>
      </c>
      <c r="P295" s="258" t="s">
        <v>266</v>
      </c>
      <c r="Q295" s="258" t="s">
        <v>266</v>
      </c>
      <c r="R295" s="258" t="s">
        <v>266</v>
      </c>
      <c r="S295" s="258" t="s">
        <v>266</v>
      </c>
      <c r="T295" s="258" t="s">
        <v>266</v>
      </c>
      <c r="U295" s="258" t="s">
        <v>266</v>
      </c>
      <c r="V295" s="258" t="s">
        <v>266</v>
      </c>
      <c r="W295" s="258" t="s">
        <v>266</v>
      </c>
      <c r="X295" s="258" t="s">
        <v>265</v>
      </c>
      <c r="Y295" s="258" t="s">
        <v>266</v>
      </c>
      <c r="Z295" s="258" t="s">
        <v>267</v>
      </c>
      <c r="AA295" s="258" t="s">
        <v>266</v>
      </c>
      <c r="AB295" s="258" t="s">
        <v>266</v>
      </c>
      <c r="AC295" s="258" t="s">
        <v>266</v>
      </c>
      <c r="AD295" s="258" t="s">
        <v>266</v>
      </c>
      <c r="AE295" s="258" t="s">
        <v>265</v>
      </c>
      <c r="AF295" s="258" t="s">
        <v>265</v>
      </c>
      <c r="AG295" s="258" t="s">
        <v>265</v>
      </c>
      <c r="AH295" s="258" t="s">
        <v>267</v>
      </c>
      <c r="AI295" s="258" t="s">
        <v>265</v>
      </c>
      <c r="AJ295" s="258" t="s">
        <v>267</v>
      </c>
      <c r="AK295" s="258" t="s">
        <v>265</v>
      </c>
      <c r="AL295" s="258" t="s">
        <v>265</v>
      </c>
      <c r="AM295" s="258" t="s">
        <v>265</v>
      </c>
      <c r="AN295" s="258" t="s">
        <v>265</v>
      </c>
      <c r="AO295" s="258" t="s">
        <v>267</v>
      </c>
      <c r="AP295" s="258" t="s">
        <v>265</v>
      </c>
    </row>
    <row r="296" spans="1:42" x14ac:dyDescent="0.2">
      <c r="A296" s="258">
        <v>206908</v>
      </c>
      <c r="B296" s="258" t="str">
        <f>VLOOKUP(A296,'[2]اعلام كامل'!$A$2:$E$7000,5,0)</f>
        <v>س4</v>
      </c>
      <c r="C296" s="258" t="s">
        <v>267</v>
      </c>
      <c r="D296" s="258" t="s">
        <v>265</v>
      </c>
      <c r="E296" s="258" t="s">
        <v>267</v>
      </c>
      <c r="F296" s="258" t="s">
        <v>265</v>
      </c>
      <c r="G296" s="258" t="s">
        <v>265</v>
      </c>
      <c r="H296" s="258" t="s">
        <v>267</v>
      </c>
      <c r="I296" s="258" t="s">
        <v>265</v>
      </c>
      <c r="J296" s="258" t="s">
        <v>267</v>
      </c>
      <c r="K296" s="258" t="s">
        <v>267</v>
      </c>
      <c r="L296" s="258" t="s">
        <v>265</v>
      </c>
      <c r="M296" s="258" t="s">
        <v>265</v>
      </c>
      <c r="N296" s="258" t="s">
        <v>265</v>
      </c>
      <c r="O296" s="258" t="s">
        <v>267</v>
      </c>
      <c r="P296" s="258" t="s">
        <v>265</v>
      </c>
      <c r="Q296" s="258" t="s">
        <v>265</v>
      </c>
      <c r="R296" s="258" t="s">
        <v>265</v>
      </c>
      <c r="S296" s="258" t="s">
        <v>265</v>
      </c>
      <c r="T296" s="258" t="s">
        <v>267</v>
      </c>
      <c r="U296" s="258" t="s">
        <v>267</v>
      </c>
      <c r="V296" s="258" t="s">
        <v>265</v>
      </c>
      <c r="W296" s="258" t="s">
        <v>267</v>
      </c>
      <c r="X296" s="258" t="s">
        <v>265</v>
      </c>
      <c r="Y296" s="258" t="s">
        <v>267</v>
      </c>
      <c r="Z296" s="258" t="s">
        <v>265</v>
      </c>
      <c r="AA296" s="258" t="s">
        <v>267</v>
      </c>
      <c r="AB296" s="258" t="s">
        <v>267</v>
      </c>
      <c r="AC296" s="258" t="s">
        <v>267</v>
      </c>
      <c r="AD296" s="258" t="s">
        <v>267</v>
      </c>
      <c r="AE296" s="258" t="s">
        <v>265</v>
      </c>
      <c r="AF296" s="258" t="s">
        <v>265</v>
      </c>
      <c r="AG296" s="258" t="s">
        <v>265</v>
      </c>
      <c r="AH296" s="258" t="s">
        <v>267</v>
      </c>
      <c r="AI296" s="258" t="s">
        <v>265</v>
      </c>
      <c r="AJ296" s="258" t="s">
        <v>267</v>
      </c>
      <c r="AK296" s="258" t="s">
        <v>265</v>
      </c>
      <c r="AL296" s="258" t="s">
        <v>265</v>
      </c>
      <c r="AM296" s="258" t="s">
        <v>265</v>
      </c>
      <c r="AN296" s="258" t="s">
        <v>267</v>
      </c>
      <c r="AO296" s="258" t="s">
        <v>265</v>
      </c>
      <c r="AP296" s="258" t="s">
        <v>265</v>
      </c>
    </row>
    <row r="297" spans="1:42" x14ac:dyDescent="0.2">
      <c r="A297" s="258">
        <v>207029</v>
      </c>
      <c r="B297" s="258" t="str">
        <f>VLOOKUP(A297,'[2]اعلام كامل'!$A$2:$E$7000,5,0)</f>
        <v>س4</v>
      </c>
      <c r="C297" s="258" t="s">
        <v>265</v>
      </c>
      <c r="D297" s="258" t="s">
        <v>265</v>
      </c>
      <c r="E297" s="258" t="s">
        <v>265</v>
      </c>
      <c r="F297" s="258" t="s">
        <v>265</v>
      </c>
      <c r="G297" s="258" t="s">
        <v>267</v>
      </c>
      <c r="H297" s="258" t="s">
        <v>267</v>
      </c>
      <c r="I297" s="258" t="s">
        <v>265</v>
      </c>
      <c r="J297" s="258" t="s">
        <v>265</v>
      </c>
      <c r="K297" s="258" t="s">
        <v>265</v>
      </c>
      <c r="L297" s="258" t="s">
        <v>265</v>
      </c>
      <c r="M297" s="258" t="s">
        <v>267</v>
      </c>
      <c r="N297" s="258" t="s">
        <v>265</v>
      </c>
      <c r="O297" s="258" t="s">
        <v>267</v>
      </c>
      <c r="P297" s="258" t="s">
        <v>267</v>
      </c>
      <c r="Q297" s="258" t="s">
        <v>267</v>
      </c>
      <c r="R297" s="258" t="s">
        <v>267</v>
      </c>
      <c r="S297" s="258" t="s">
        <v>265</v>
      </c>
      <c r="T297" s="258" t="s">
        <v>267</v>
      </c>
      <c r="U297" s="258" t="s">
        <v>267</v>
      </c>
      <c r="V297" s="258" t="s">
        <v>265</v>
      </c>
      <c r="W297" s="258" t="s">
        <v>267</v>
      </c>
      <c r="X297" s="258" t="s">
        <v>265</v>
      </c>
      <c r="Y297" s="258" t="s">
        <v>265</v>
      </c>
      <c r="Z297" s="258" t="s">
        <v>267</v>
      </c>
      <c r="AA297" s="258" t="s">
        <v>267</v>
      </c>
      <c r="AB297" s="258" t="s">
        <v>267</v>
      </c>
      <c r="AC297" s="258" t="s">
        <v>267</v>
      </c>
      <c r="AD297" s="258" t="s">
        <v>267</v>
      </c>
      <c r="AE297" s="258" t="s">
        <v>265</v>
      </c>
      <c r="AF297" s="258" t="s">
        <v>265</v>
      </c>
      <c r="AG297" s="258" t="s">
        <v>265</v>
      </c>
      <c r="AH297" s="258" t="s">
        <v>265</v>
      </c>
      <c r="AI297" s="258" t="s">
        <v>265</v>
      </c>
      <c r="AJ297" s="258" t="s">
        <v>267</v>
      </c>
      <c r="AK297" s="258" t="s">
        <v>267</v>
      </c>
      <c r="AL297" s="258" t="s">
        <v>265</v>
      </c>
      <c r="AM297" s="258" t="s">
        <v>265</v>
      </c>
      <c r="AN297" s="258" t="s">
        <v>266</v>
      </c>
      <c r="AO297" s="258" t="s">
        <v>266</v>
      </c>
      <c r="AP297" s="258" t="s">
        <v>266</v>
      </c>
    </row>
    <row r="298" spans="1:42" x14ac:dyDescent="0.2">
      <c r="A298" s="258">
        <v>207110</v>
      </c>
      <c r="B298" s="258" t="str">
        <f>VLOOKUP(A298,'[2]اعلام كامل'!$A$2:$E$7000,5,0)</f>
        <v>س4</v>
      </c>
      <c r="C298" s="258" t="s">
        <v>265</v>
      </c>
      <c r="D298" s="258" t="s">
        <v>267</v>
      </c>
      <c r="E298" s="258" t="s">
        <v>267</v>
      </c>
      <c r="F298" s="258" t="s">
        <v>267</v>
      </c>
      <c r="G298" s="258" t="s">
        <v>265</v>
      </c>
      <c r="H298" s="258" t="s">
        <v>265</v>
      </c>
      <c r="I298" s="258" t="s">
        <v>267</v>
      </c>
      <c r="J298" s="258" t="s">
        <v>265</v>
      </c>
      <c r="K298" s="258" t="s">
        <v>267</v>
      </c>
      <c r="L298" s="258" t="s">
        <v>267</v>
      </c>
      <c r="M298" s="258" t="s">
        <v>267</v>
      </c>
      <c r="N298" s="258" t="s">
        <v>267</v>
      </c>
      <c r="O298" s="258" t="s">
        <v>267</v>
      </c>
      <c r="P298" s="258" t="s">
        <v>267</v>
      </c>
      <c r="Q298" s="258" t="s">
        <v>265</v>
      </c>
      <c r="R298" s="258" t="s">
        <v>267</v>
      </c>
      <c r="S298" s="258" t="s">
        <v>267</v>
      </c>
      <c r="T298" s="258" t="s">
        <v>265</v>
      </c>
      <c r="U298" s="258" t="s">
        <v>265</v>
      </c>
      <c r="V298" s="258" t="s">
        <v>267</v>
      </c>
      <c r="W298" s="258" t="s">
        <v>267</v>
      </c>
      <c r="X298" s="258" t="s">
        <v>265</v>
      </c>
      <c r="Y298" s="258" t="s">
        <v>265</v>
      </c>
      <c r="Z298" s="258" t="s">
        <v>267</v>
      </c>
      <c r="AA298" s="258" t="s">
        <v>267</v>
      </c>
      <c r="AB298" s="258" t="s">
        <v>267</v>
      </c>
      <c r="AC298" s="258" t="s">
        <v>265</v>
      </c>
      <c r="AD298" s="258" t="s">
        <v>267</v>
      </c>
      <c r="AE298" s="258" t="s">
        <v>267</v>
      </c>
      <c r="AF298" s="258" t="s">
        <v>267</v>
      </c>
      <c r="AG298" s="258" t="s">
        <v>266</v>
      </c>
      <c r="AH298" s="258" t="s">
        <v>266</v>
      </c>
      <c r="AI298" s="258" t="s">
        <v>266</v>
      </c>
      <c r="AJ298" s="258" t="s">
        <v>266</v>
      </c>
      <c r="AK298" s="258" t="s">
        <v>266</v>
      </c>
      <c r="AL298" s="258" t="s">
        <v>266</v>
      </c>
      <c r="AM298" s="258" t="s">
        <v>266</v>
      </c>
      <c r="AN298" s="258" t="s">
        <v>266</v>
      </c>
      <c r="AO298" s="258" t="s">
        <v>266</v>
      </c>
      <c r="AP298" s="258" t="s">
        <v>266</v>
      </c>
    </row>
    <row r="299" spans="1:42" x14ac:dyDescent="0.2">
      <c r="A299" s="258">
        <v>209580</v>
      </c>
      <c r="B299" s="258" t="str">
        <f>VLOOKUP(A299,'[2]اعلام كامل'!$A$2:$E$7000,5,0)</f>
        <v>س4</v>
      </c>
      <c r="C299" s="258" t="s">
        <v>265</v>
      </c>
      <c r="D299" s="258" t="s">
        <v>267</v>
      </c>
      <c r="E299" s="258" t="s">
        <v>267</v>
      </c>
      <c r="F299" s="258" t="s">
        <v>267</v>
      </c>
      <c r="G299" s="258" t="s">
        <v>265</v>
      </c>
      <c r="H299" s="258" t="s">
        <v>267</v>
      </c>
      <c r="I299" s="258" t="s">
        <v>267</v>
      </c>
      <c r="J299" s="258" t="s">
        <v>267</v>
      </c>
      <c r="K299" s="258" t="s">
        <v>267</v>
      </c>
      <c r="L299" s="258" t="s">
        <v>267</v>
      </c>
      <c r="M299" s="258" t="s">
        <v>265</v>
      </c>
      <c r="N299" s="258" t="s">
        <v>267</v>
      </c>
      <c r="O299" s="258" t="s">
        <v>265</v>
      </c>
      <c r="P299" s="258" t="s">
        <v>267</v>
      </c>
      <c r="Q299" s="258" t="s">
        <v>267</v>
      </c>
      <c r="R299" s="258" t="s">
        <v>267</v>
      </c>
      <c r="S299" s="258" t="s">
        <v>267</v>
      </c>
      <c r="T299" s="258" t="s">
        <v>267</v>
      </c>
      <c r="U299" s="258" t="s">
        <v>267</v>
      </c>
      <c r="V299" s="258" t="s">
        <v>267</v>
      </c>
      <c r="W299" s="258" t="s">
        <v>265</v>
      </c>
      <c r="X299" s="258" t="s">
        <v>267</v>
      </c>
      <c r="Y299" s="258" t="s">
        <v>265</v>
      </c>
      <c r="Z299" s="258" t="s">
        <v>267</v>
      </c>
      <c r="AA299" s="258" t="s">
        <v>265</v>
      </c>
      <c r="AB299" s="258" t="s">
        <v>265</v>
      </c>
      <c r="AC299" s="258" t="s">
        <v>265</v>
      </c>
      <c r="AD299" s="258" t="s">
        <v>265</v>
      </c>
      <c r="AE299" s="258" t="s">
        <v>266</v>
      </c>
      <c r="AF299" s="258" t="s">
        <v>267</v>
      </c>
      <c r="AG299" s="258" t="s">
        <v>267</v>
      </c>
      <c r="AH299" s="258" t="s">
        <v>265</v>
      </c>
      <c r="AI299" s="258" t="s">
        <v>265</v>
      </c>
      <c r="AJ299" s="258" t="s">
        <v>267</v>
      </c>
      <c r="AK299" s="258" t="s">
        <v>266</v>
      </c>
      <c r="AL299" s="258" t="s">
        <v>266</v>
      </c>
      <c r="AM299" s="258" t="s">
        <v>266</v>
      </c>
      <c r="AN299" s="258" t="s">
        <v>266</v>
      </c>
      <c r="AO299" s="258" t="s">
        <v>266</v>
      </c>
      <c r="AP299" s="258" t="s">
        <v>266</v>
      </c>
    </row>
    <row r="300" spans="1:42" x14ac:dyDescent="0.2">
      <c r="A300" s="258">
        <v>202012</v>
      </c>
      <c r="B300" s="258" t="str">
        <f>VLOOKUP(A300,'[2]اعلام كامل'!$A$2:$E$7000,5,0)</f>
        <v>س4</v>
      </c>
      <c r="C300" s="258" t="s">
        <v>267</v>
      </c>
      <c r="D300" s="258" t="s">
        <v>267</v>
      </c>
      <c r="E300" s="258" t="s">
        <v>267</v>
      </c>
      <c r="F300" s="258" t="s">
        <v>265</v>
      </c>
      <c r="G300" s="258" t="s">
        <v>265</v>
      </c>
      <c r="H300" s="258" t="s">
        <v>265</v>
      </c>
      <c r="I300" s="258" t="s">
        <v>267</v>
      </c>
      <c r="J300" s="258" t="s">
        <v>267</v>
      </c>
      <c r="K300" s="258" t="s">
        <v>267</v>
      </c>
      <c r="L300" s="258" t="s">
        <v>267</v>
      </c>
      <c r="M300" s="258" t="s">
        <v>265</v>
      </c>
      <c r="N300" s="258" t="s">
        <v>267</v>
      </c>
      <c r="O300" s="258" t="s">
        <v>267</v>
      </c>
      <c r="P300" s="258" t="s">
        <v>267</v>
      </c>
      <c r="Q300" s="258" t="s">
        <v>267</v>
      </c>
      <c r="R300" s="258" t="s">
        <v>266</v>
      </c>
      <c r="S300" s="258" t="s">
        <v>267</v>
      </c>
      <c r="T300" s="258" t="s">
        <v>267</v>
      </c>
      <c r="U300" s="258" t="s">
        <v>267</v>
      </c>
      <c r="V300" s="258" t="s">
        <v>267</v>
      </c>
      <c r="W300" s="258" t="s">
        <v>267</v>
      </c>
      <c r="X300" s="258" t="s">
        <v>267</v>
      </c>
      <c r="Y300" s="258" t="s">
        <v>267</v>
      </c>
      <c r="Z300" s="258" t="s">
        <v>266</v>
      </c>
      <c r="AA300" s="258" t="s">
        <v>267</v>
      </c>
      <c r="AB300" s="258" t="s">
        <v>267</v>
      </c>
      <c r="AC300" s="258" t="s">
        <v>267</v>
      </c>
      <c r="AD300" s="258" t="s">
        <v>267</v>
      </c>
      <c r="AE300" s="258" t="s">
        <v>267</v>
      </c>
      <c r="AF300" s="258" t="s">
        <v>265</v>
      </c>
      <c r="AG300" s="258" t="s">
        <v>266</v>
      </c>
      <c r="AH300" s="258" t="s">
        <v>267</v>
      </c>
      <c r="AI300" s="258" t="s">
        <v>267</v>
      </c>
      <c r="AJ300" s="258" t="s">
        <v>266</v>
      </c>
      <c r="AK300" s="258" t="s">
        <v>267</v>
      </c>
      <c r="AL300" s="258" t="s">
        <v>267</v>
      </c>
      <c r="AM300" s="258" t="s">
        <v>267</v>
      </c>
      <c r="AN300" s="258" t="s">
        <v>266</v>
      </c>
      <c r="AO300" s="258" t="s">
        <v>266</v>
      </c>
      <c r="AP300" s="258" t="s">
        <v>266</v>
      </c>
    </row>
    <row r="301" spans="1:42" x14ac:dyDescent="0.2">
      <c r="A301" s="258">
        <v>207590</v>
      </c>
      <c r="B301" s="258" t="str">
        <f>VLOOKUP(A301,'[2]اعلام كامل'!$A$2:$E$7000,5,0)</f>
        <v>س4</v>
      </c>
      <c r="C301" s="258" t="s">
        <v>267</v>
      </c>
      <c r="D301" s="258" t="s">
        <v>265</v>
      </c>
      <c r="E301" s="258" t="s">
        <v>265</v>
      </c>
      <c r="F301" s="258" t="s">
        <v>267</v>
      </c>
      <c r="G301" s="258" t="s">
        <v>265</v>
      </c>
      <c r="H301" s="258" t="s">
        <v>267</v>
      </c>
      <c r="I301" s="258" t="s">
        <v>265</v>
      </c>
      <c r="J301" s="258" t="s">
        <v>267</v>
      </c>
      <c r="K301" s="258" t="s">
        <v>265</v>
      </c>
      <c r="L301" s="258" t="s">
        <v>265</v>
      </c>
      <c r="M301" s="258" t="s">
        <v>267</v>
      </c>
      <c r="N301" s="258" t="s">
        <v>267</v>
      </c>
      <c r="O301" s="258" t="s">
        <v>267</v>
      </c>
      <c r="P301" s="258" t="s">
        <v>267</v>
      </c>
      <c r="Q301" s="258" t="s">
        <v>267</v>
      </c>
      <c r="R301" s="258" t="s">
        <v>267</v>
      </c>
      <c r="S301" s="258" t="s">
        <v>267</v>
      </c>
      <c r="T301" s="258" t="s">
        <v>267</v>
      </c>
      <c r="U301" s="258" t="s">
        <v>267</v>
      </c>
      <c r="V301" s="258" t="s">
        <v>267</v>
      </c>
      <c r="W301" s="258" t="s">
        <v>267</v>
      </c>
      <c r="X301" s="258" t="s">
        <v>265</v>
      </c>
      <c r="Y301" s="258" t="s">
        <v>267</v>
      </c>
      <c r="Z301" s="258" t="s">
        <v>267</v>
      </c>
      <c r="AA301" s="258" t="s">
        <v>267</v>
      </c>
      <c r="AB301" s="258" t="s">
        <v>267</v>
      </c>
      <c r="AC301" s="258" t="s">
        <v>267</v>
      </c>
      <c r="AD301" s="258" t="s">
        <v>267</v>
      </c>
      <c r="AE301" s="258" t="s">
        <v>267</v>
      </c>
      <c r="AF301" s="258" t="s">
        <v>265</v>
      </c>
      <c r="AG301" s="258" t="s">
        <v>267</v>
      </c>
      <c r="AH301" s="258" t="s">
        <v>265</v>
      </c>
      <c r="AI301" s="258" t="s">
        <v>267</v>
      </c>
      <c r="AJ301" s="258" t="s">
        <v>267</v>
      </c>
      <c r="AK301" s="258" t="s">
        <v>267</v>
      </c>
      <c r="AL301" s="258" t="s">
        <v>265</v>
      </c>
      <c r="AM301" s="258" t="s">
        <v>265</v>
      </c>
      <c r="AN301" s="258" t="s">
        <v>267</v>
      </c>
      <c r="AO301" s="258" t="s">
        <v>267</v>
      </c>
      <c r="AP301" s="258" t="s">
        <v>265</v>
      </c>
    </row>
    <row r="302" spans="1:42" x14ac:dyDescent="0.2">
      <c r="A302" s="258">
        <v>207652</v>
      </c>
      <c r="B302" s="258" t="str">
        <f>VLOOKUP(A302,'[2]اعلام كامل'!$A$2:$E$7000,5,0)</f>
        <v>س4</v>
      </c>
      <c r="C302" s="258" t="s">
        <v>265</v>
      </c>
      <c r="D302" s="258" t="s">
        <v>267</v>
      </c>
      <c r="E302" s="258" t="s">
        <v>267</v>
      </c>
      <c r="F302" s="258" t="s">
        <v>265</v>
      </c>
      <c r="G302" s="258" t="s">
        <v>267</v>
      </c>
      <c r="H302" s="258" t="s">
        <v>265</v>
      </c>
      <c r="I302" s="258" t="s">
        <v>265</v>
      </c>
      <c r="J302" s="258" t="s">
        <v>265</v>
      </c>
      <c r="K302" s="258" t="s">
        <v>265</v>
      </c>
      <c r="L302" s="258" t="s">
        <v>265</v>
      </c>
      <c r="M302" s="258" t="s">
        <v>267</v>
      </c>
      <c r="N302" s="258" t="s">
        <v>267</v>
      </c>
      <c r="O302" s="258" t="s">
        <v>265</v>
      </c>
      <c r="P302" s="258" t="s">
        <v>265</v>
      </c>
      <c r="Q302" s="258" t="s">
        <v>267</v>
      </c>
      <c r="R302" s="258" t="s">
        <v>265</v>
      </c>
      <c r="S302" s="258" t="s">
        <v>265</v>
      </c>
      <c r="T302" s="258" t="s">
        <v>267</v>
      </c>
      <c r="U302" s="258" t="s">
        <v>267</v>
      </c>
      <c r="V302" s="258" t="s">
        <v>265</v>
      </c>
      <c r="W302" s="258" t="s">
        <v>265</v>
      </c>
      <c r="X302" s="258" t="s">
        <v>265</v>
      </c>
      <c r="Y302" s="258" t="s">
        <v>265</v>
      </c>
      <c r="Z302" s="258" t="s">
        <v>267</v>
      </c>
      <c r="AA302" s="258" t="s">
        <v>267</v>
      </c>
      <c r="AB302" s="258" t="s">
        <v>267</v>
      </c>
      <c r="AC302" s="258" t="s">
        <v>265</v>
      </c>
      <c r="AD302" s="258" t="s">
        <v>267</v>
      </c>
      <c r="AE302" s="258" t="s">
        <v>265</v>
      </c>
      <c r="AF302" s="258" t="s">
        <v>267</v>
      </c>
      <c r="AG302" s="258" t="s">
        <v>267</v>
      </c>
      <c r="AH302" s="258" t="s">
        <v>267</v>
      </c>
      <c r="AI302" s="258" t="s">
        <v>265</v>
      </c>
      <c r="AJ302" s="258" t="s">
        <v>266</v>
      </c>
      <c r="AK302" s="258" t="s">
        <v>267</v>
      </c>
      <c r="AL302" s="258" t="s">
        <v>265</v>
      </c>
      <c r="AM302" s="258" t="s">
        <v>267</v>
      </c>
      <c r="AN302" s="258" t="s">
        <v>265</v>
      </c>
      <c r="AO302" s="258" t="s">
        <v>265</v>
      </c>
      <c r="AP302" s="258" t="s">
        <v>265</v>
      </c>
    </row>
    <row r="303" spans="1:42" x14ac:dyDescent="0.2">
      <c r="A303" s="258">
        <v>209117</v>
      </c>
      <c r="B303" s="258" t="str">
        <f>VLOOKUP(A303,'[2]اعلام كامل'!$A$2:$E$7000,5,0)</f>
        <v>س4</v>
      </c>
      <c r="C303" s="258" t="s">
        <v>265</v>
      </c>
      <c r="D303" s="258" t="s">
        <v>267</v>
      </c>
      <c r="E303" s="258" t="s">
        <v>265</v>
      </c>
      <c r="F303" s="258" t="s">
        <v>267</v>
      </c>
      <c r="G303" s="258" t="s">
        <v>267</v>
      </c>
      <c r="H303" s="258" t="s">
        <v>267</v>
      </c>
      <c r="I303" s="258" t="s">
        <v>265</v>
      </c>
      <c r="J303" s="258" t="s">
        <v>267</v>
      </c>
      <c r="K303" s="258" t="s">
        <v>267</v>
      </c>
      <c r="L303" s="258" t="s">
        <v>267</v>
      </c>
      <c r="M303" s="258" t="s">
        <v>265</v>
      </c>
      <c r="N303" s="258" t="s">
        <v>267</v>
      </c>
      <c r="O303" s="258" t="s">
        <v>267</v>
      </c>
      <c r="P303" s="258" t="s">
        <v>267</v>
      </c>
      <c r="Q303" s="258" t="s">
        <v>265</v>
      </c>
      <c r="R303" s="258" t="s">
        <v>267</v>
      </c>
      <c r="S303" s="258" t="s">
        <v>266</v>
      </c>
      <c r="T303" s="258" t="s">
        <v>267</v>
      </c>
      <c r="U303" s="258" t="s">
        <v>267</v>
      </c>
      <c r="V303" s="258" t="s">
        <v>267</v>
      </c>
      <c r="W303" s="258" t="s">
        <v>267</v>
      </c>
      <c r="X303" s="258" t="s">
        <v>267</v>
      </c>
      <c r="Y303" s="258" t="s">
        <v>267</v>
      </c>
      <c r="Z303" s="258" t="s">
        <v>267</v>
      </c>
      <c r="AA303" s="258" t="s">
        <v>267</v>
      </c>
      <c r="AB303" s="258" t="s">
        <v>267</v>
      </c>
      <c r="AC303" s="258" t="s">
        <v>267</v>
      </c>
      <c r="AD303" s="258" t="s">
        <v>267</v>
      </c>
      <c r="AE303" s="258" t="s">
        <v>267</v>
      </c>
      <c r="AF303" s="258" t="s">
        <v>267</v>
      </c>
      <c r="AG303" s="258" t="s">
        <v>265</v>
      </c>
      <c r="AH303" s="258" t="s">
        <v>265</v>
      </c>
      <c r="AI303" s="258" t="s">
        <v>265</v>
      </c>
      <c r="AJ303" s="258" t="s">
        <v>265</v>
      </c>
      <c r="AK303" s="258" t="s">
        <v>267</v>
      </c>
      <c r="AL303" s="258" t="s">
        <v>266</v>
      </c>
      <c r="AM303" s="258" t="s">
        <v>266</v>
      </c>
      <c r="AN303" s="258" t="s">
        <v>266</v>
      </c>
      <c r="AO303" s="258" t="s">
        <v>266</v>
      </c>
      <c r="AP303" s="258" t="s">
        <v>266</v>
      </c>
    </row>
    <row r="304" spans="1:42" x14ac:dyDescent="0.2">
      <c r="A304" s="258">
        <v>207961</v>
      </c>
      <c r="B304" s="258" t="str">
        <f>VLOOKUP(A304,'[2]اعلام كامل'!$A$2:$E$7000,5,0)</f>
        <v>س4</v>
      </c>
      <c r="C304" s="258" t="s">
        <v>265</v>
      </c>
      <c r="D304" s="258" t="s">
        <v>265</v>
      </c>
      <c r="E304" s="258" t="s">
        <v>265</v>
      </c>
      <c r="F304" s="258" t="s">
        <v>267</v>
      </c>
      <c r="G304" s="258" t="s">
        <v>265</v>
      </c>
      <c r="H304" s="258" t="s">
        <v>267</v>
      </c>
      <c r="I304" s="258" t="s">
        <v>265</v>
      </c>
      <c r="J304" s="258" t="s">
        <v>265</v>
      </c>
      <c r="K304" s="258" t="s">
        <v>265</v>
      </c>
      <c r="L304" s="258" t="s">
        <v>265</v>
      </c>
      <c r="M304" s="258" t="s">
        <v>267</v>
      </c>
      <c r="N304" s="258" t="s">
        <v>267</v>
      </c>
      <c r="O304" s="258" t="s">
        <v>267</v>
      </c>
      <c r="P304" s="258" t="s">
        <v>265</v>
      </c>
      <c r="Q304" s="258" t="s">
        <v>267</v>
      </c>
      <c r="R304" s="258" t="s">
        <v>267</v>
      </c>
      <c r="S304" s="258" t="s">
        <v>265</v>
      </c>
      <c r="T304" s="258" t="s">
        <v>267</v>
      </c>
      <c r="U304" s="258" t="s">
        <v>267</v>
      </c>
      <c r="V304" s="258" t="s">
        <v>265</v>
      </c>
      <c r="W304" s="258" t="s">
        <v>265</v>
      </c>
      <c r="X304" s="258" t="s">
        <v>265</v>
      </c>
      <c r="Y304" s="258" t="s">
        <v>267</v>
      </c>
      <c r="Z304" s="258" t="s">
        <v>267</v>
      </c>
      <c r="AA304" s="258" t="s">
        <v>267</v>
      </c>
      <c r="AB304" s="258" t="s">
        <v>267</v>
      </c>
      <c r="AC304" s="258" t="s">
        <v>265</v>
      </c>
      <c r="AD304" s="258" t="s">
        <v>267</v>
      </c>
      <c r="AE304" s="258" t="s">
        <v>265</v>
      </c>
      <c r="AF304" s="258" t="s">
        <v>267</v>
      </c>
      <c r="AG304" s="258" t="s">
        <v>265</v>
      </c>
      <c r="AH304" s="258" t="s">
        <v>267</v>
      </c>
      <c r="AI304" s="258" t="s">
        <v>267</v>
      </c>
      <c r="AJ304" s="258" t="s">
        <v>265</v>
      </c>
      <c r="AK304" s="258" t="s">
        <v>267</v>
      </c>
      <c r="AL304" s="258" t="s">
        <v>266</v>
      </c>
      <c r="AM304" s="258" t="s">
        <v>266</v>
      </c>
      <c r="AN304" s="258" t="s">
        <v>267</v>
      </c>
      <c r="AO304" s="258" t="s">
        <v>267</v>
      </c>
      <c r="AP304" s="258" t="s">
        <v>267</v>
      </c>
    </row>
    <row r="305" spans="1:42" x14ac:dyDescent="0.2">
      <c r="A305" s="258">
        <v>209265</v>
      </c>
      <c r="B305" s="258" t="str">
        <f>VLOOKUP(A305,'[2]اعلام كامل'!$A$2:$E$7000,5,0)</f>
        <v>س4</v>
      </c>
      <c r="C305" s="258" t="s">
        <v>267</v>
      </c>
      <c r="D305" s="258" t="s">
        <v>267</v>
      </c>
      <c r="E305" s="258" t="s">
        <v>267</v>
      </c>
      <c r="F305" s="258" t="s">
        <v>267</v>
      </c>
      <c r="G305" s="258" t="s">
        <v>267</v>
      </c>
      <c r="H305" s="258" t="s">
        <v>267</v>
      </c>
      <c r="I305" s="258" t="s">
        <v>267</v>
      </c>
      <c r="J305" s="258" t="s">
        <v>265</v>
      </c>
      <c r="K305" s="258" t="s">
        <v>267</v>
      </c>
      <c r="L305" s="258" t="s">
        <v>265</v>
      </c>
      <c r="M305" s="258" t="s">
        <v>267</v>
      </c>
      <c r="N305" s="258" t="s">
        <v>267</v>
      </c>
      <c r="O305" s="258" t="s">
        <v>267</v>
      </c>
      <c r="P305" s="258" t="s">
        <v>267</v>
      </c>
      <c r="Q305" s="258" t="s">
        <v>265</v>
      </c>
      <c r="R305" s="258" t="s">
        <v>267</v>
      </c>
      <c r="S305" s="258" t="s">
        <v>265</v>
      </c>
      <c r="T305" s="258" t="s">
        <v>267</v>
      </c>
      <c r="U305" s="258" t="s">
        <v>267</v>
      </c>
      <c r="V305" s="258" t="s">
        <v>267</v>
      </c>
      <c r="W305" s="258" t="s">
        <v>265</v>
      </c>
      <c r="X305" s="258" t="s">
        <v>265</v>
      </c>
      <c r="Y305" s="258" t="s">
        <v>265</v>
      </c>
      <c r="Z305" s="258" t="s">
        <v>267</v>
      </c>
      <c r="AA305" s="258" t="s">
        <v>267</v>
      </c>
      <c r="AB305" s="258" t="s">
        <v>267</v>
      </c>
      <c r="AC305" s="258" t="s">
        <v>267</v>
      </c>
      <c r="AD305" s="258" t="s">
        <v>267</v>
      </c>
      <c r="AE305" s="258" t="s">
        <v>267</v>
      </c>
      <c r="AF305" s="258" t="s">
        <v>267</v>
      </c>
      <c r="AG305" s="258" t="s">
        <v>265</v>
      </c>
      <c r="AH305" s="258" t="s">
        <v>265</v>
      </c>
      <c r="AI305" s="258" t="s">
        <v>265</v>
      </c>
      <c r="AJ305" s="258" t="s">
        <v>265</v>
      </c>
      <c r="AK305" s="258" t="s">
        <v>265</v>
      </c>
      <c r="AL305" s="258" t="s">
        <v>265</v>
      </c>
      <c r="AM305" s="258" t="s">
        <v>265</v>
      </c>
      <c r="AN305" s="258" t="s">
        <v>265</v>
      </c>
      <c r="AO305" s="258" t="s">
        <v>265</v>
      </c>
      <c r="AP305" s="258" t="s">
        <v>265</v>
      </c>
    </row>
    <row r="306" spans="1:42" x14ac:dyDescent="0.2">
      <c r="A306" s="258">
        <v>208164</v>
      </c>
      <c r="B306" s="258" t="str">
        <f>VLOOKUP(A306,'[2]اعلام كامل'!$A$2:$E$7000,5,0)</f>
        <v>س4</v>
      </c>
      <c r="C306" s="258" t="s">
        <v>267</v>
      </c>
      <c r="D306" s="258" t="s">
        <v>265</v>
      </c>
      <c r="E306" s="258" t="s">
        <v>265</v>
      </c>
      <c r="F306" s="258" t="s">
        <v>265</v>
      </c>
      <c r="G306" s="258" t="s">
        <v>265</v>
      </c>
      <c r="H306" s="258" t="s">
        <v>265</v>
      </c>
      <c r="I306" s="258" t="s">
        <v>265</v>
      </c>
      <c r="J306" s="258" t="s">
        <v>267</v>
      </c>
      <c r="K306" s="258" t="s">
        <v>267</v>
      </c>
      <c r="L306" s="258" t="s">
        <v>267</v>
      </c>
      <c r="M306" s="258" t="s">
        <v>265</v>
      </c>
      <c r="N306" s="258" t="s">
        <v>265</v>
      </c>
      <c r="O306" s="258" t="s">
        <v>265</v>
      </c>
      <c r="P306" s="258" t="s">
        <v>265</v>
      </c>
      <c r="Q306" s="258" t="s">
        <v>267</v>
      </c>
      <c r="R306" s="258" t="s">
        <v>265</v>
      </c>
      <c r="S306" s="258" t="s">
        <v>265</v>
      </c>
      <c r="T306" s="258" t="s">
        <v>267</v>
      </c>
      <c r="U306" s="258" t="s">
        <v>267</v>
      </c>
      <c r="V306" s="258" t="s">
        <v>265</v>
      </c>
      <c r="W306" s="258" t="s">
        <v>267</v>
      </c>
      <c r="X306" s="258" t="s">
        <v>265</v>
      </c>
      <c r="Y306" s="258" t="s">
        <v>265</v>
      </c>
      <c r="Z306" s="258" t="s">
        <v>265</v>
      </c>
      <c r="AA306" s="258" t="s">
        <v>265</v>
      </c>
      <c r="AB306" s="258" t="s">
        <v>267</v>
      </c>
      <c r="AC306" s="258" t="s">
        <v>267</v>
      </c>
      <c r="AD306" s="258" t="s">
        <v>267</v>
      </c>
      <c r="AE306" s="258" t="s">
        <v>265</v>
      </c>
      <c r="AF306" s="258" t="s">
        <v>265</v>
      </c>
      <c r="AG306" s="258" t="s">
        <v>266</v>
      </c>
      <c r="AH306" s="258" t="s">
        <v>265</v>
      </c>
      <c r="AI306" s="258" t="s">
        <v>267</v>
      </c>
      <c r="AJ306" s="258" t="s">
        <v>267</v>
      </c>
      <c r="AK306" s="258" t="s">
        <v>265</v>
      </c>
      <c r="AL306" s="258" t="s">
        <v>265</v>
      </c>
      <c r="AM306" s="258" t="s">
        <v>265</v>
      </c>
      <c r="AN306" s="258" t="s">
        <v>265</v>
      </c>
      <c r="AO306" s="258" t="s">
        <v>265</v>
      </c>
      <c r="AP306" s="258" t="s">
        <v>265</v>
      </c>
    </row>
    <row r="307" spans="1:42" x14ac:dyDescent="0.2">
      <c r="A307" s="258">
        <v>209185</v>
      </c>
      <c r="B307" s="258" t="str">
        <f>VLOOKUP(A307,'[2]اعلام كامل'!$A$2:$E$7000,5,0)</f>
        <v>س4</v>
      </c>
      <c r="C307" s="258" t="s">
        <v>267</v>
      </c>
      <c r="D307" s="258" t="s">
        <v>267</v>
      </c>
      <c r="E307" s="258" t="s">
        <v>265</v>
      </c>
      <c r="F307" s="258" t="s">
        <v>267</v>
      </c>
      <c r="G307" s="258" t="s">
        <v>266</v>
      </c>
      <c r="H307" s="258" t="s">
        <v>266</v>
      </c>
      <c r="I307" s="258" t="s">
        <v>267</v>
      </c>
      <c r="J307" s="258" t="s">
        <v>265</v>
      </c>
      <c r="K307" s="258" t="s">
        <v>267</v>
      </c>
      <c r="L307" s="258" t="s">
        <v>267</v>
      </c>
      <c r="M307" s="258" t="s">
        <v>267</v>
      </c>
      <c r="N307" s="258" t="s">
        <v>267</v>
      </c>
      <c r="O307" s="258" t="s">
        <v>267</v>
      </c>
      <c r="P307" s="258" t="s">
        <v>267</v>
      </c>
      <c r="Q307" s="258" t="s">
        <v>265</v>
      </c>
      <c r="R307" s="258" t="s">
        <v>267</v>
      </c>
      <c r="S307" s="258" t="s">
        <v>267</v>
      </c>
      <c r="T307" s="258" t="s">
        <v>267</v>
      </c>
      <c r="U307" s="258" t="s">
        <v>267</v>
      </c>
      <c r="V307" s="258" t="s">
        <v>265</v>
      </c>
      <c r="W307" s="258" t="s">
        <v>267</v>
      </c>
      <c r="X307" s="258" t="s">
        <v>265</v>
      </c>
      <c r="Y307" s="258" t="s">
        <v>267</v>
      </c>
      <c r="Z307" s="258" t="s">
        <v>265</v>
      </c>
      <c r="AA307" s="258" t="s">
        <v>267</v>
      </c>
      <c r="AB307" s="258" t="s">
        <v>267</v>
      </c>
      <c r="AC307" s="258" t="s">
        <v>267</v>
      </c>
      <c r="AD307" s="258" t="s">
        <v>267</v>
      </c>
      <c r="AE307" s="258" t="s">
        <v>267</v>
      </c>
      <c r="AF307" s="258" t="s">
        <v>267</v>
      </c>
      <c r="AG307" s="258" t="s">
        <v>267</v>
      </c>
      <c r="AH307" s="258" t="s">
        <v>267</v>
      </c>
      <c r="AI307" s="258" t="s">
        <v>267</v>
      </c>
      <c r="AJ307" s="258" t="s">
        <v>265</v>
      </c>
      <c r="AK307" s="258" t="s">
        <v>265</v>
      </c>
      <c r="AL307" s="258" t="s">
        <v>266</v>
      </c>
      <c r="AM307" s="258" t="s">
        <v>265</v>
      </c>
      <c r="AN307" s="258" t="s">
        <v>267</v>
      </c>
      <c r="AO307" s="258" t="s">
        <v>267</v>
      </c>
      <c r="AP307" s="258" t="s">
        <v>267</v>
      </c>
    </row>
    <row r="308" spans="1:42" x14ac:dyDescent="0.2">
      <c r="A308" s="258">
        <v>208315</v>
      </c>
      <c r="B308" s="258" t="str">
        <f>VLOOKUP(A308,'[2]اعلام كامل'!$A$2:$E$7000,5,0)</f>
        <v>س4</v>
      </c>
      <c r="C308" s="258" t="s">
        <v>265</v>
      </c>
      <c r="D308" s="258" t="s">
        <v>265</v>
      </c>
      <c r="E308" s="258" t="s">
        <v>265</v>
      </c>
      <c r="F308" s="258" t="s">
        <v>265</v>
      </c>
      <c r="G308" s="258" t="s">
        <v>265</v>
      </c>
      <c r="H308" s="258" t="s">
        <v>267</v>
      </c>
      <c r="I308" s="258" t="s">
        <v>265</v>
      </c>
      <c r="J308" s="258" t="s">
        <v>265</v>
      </c>
      <c r="K308" s="258" t="s">
        <v>267</v>
      </c>
      <c r="L308" s="258" t="s">
        <v>265</v>
      </c>
      <c r="M308" s="258" t="s">
        <v>267</v>
      </c>
      <c r="N308" s="258" t="s">
        <v>265</v>
      </c>
      <c r="O308" s="258" t="s">
        <v>267</v>
      </c>
      <c r="P308" s="258" t="s">
        <v>265</v>
      </c>
      <c r="Q308" s="258" t="s">
        <v>265</v>
      </c>
      <c r="R308" s="258" t="s">
        <v>266</v>
      </c>
      <c r="S308" s="258" t="s">
        <v>265</v>
      </c>
      <c r="T308" s="258" t="s">
        <v>267</v>
      </c>
      <c r="U308" s="258" t="s">
        <v>265</v>
      </c>
      <c r="V308" s="258" t="s">
        <v>267</v>
      </c>
      <c r="W308" s="258" t="s">
        <v>267</v>
      </c>
      <c r="X308" s="258" t="s">
        <v>265</v>
      </c>
      <c r="Y308" s="258" t="s">
        <v>267</v>
      </c>
      <c r="Z308" s="258" t="s">
        <v>265</v>
      </c>
      <c r="AA308" s="258" t="s">
        <v>267</v>
      </c>
      <c r="AB308" s="258" t="s">
        <v>265</v>
      </c>
      <c r="AC308" s="258" t="s">
        <v>265</v>
      </c>
      <c r="AD308" s="258" t="s">
        <v>267</v>
      </c>
      <c r="AE308" s="258" t="s">
        <v>267</v>
      </c>
      <c r="AF308" s="258" t="s">
        <v>266</v>
      </c>
      <c r="AG308" s="258" t="s">
        <v>266</v>
      </c>
      <c r="AH308" s="258" t="s">
        <v>267</v>
      </c>
      <c r="AI308" s="258" t="s">
        <v>267</v>
      </c>
      <c r="AJ308" s="258" t="s">
        <v>267</v>
      </c>
      <c r="AK308" s="258" t="s">
        <v>265</v>
      </c>
      <c r="AL308" s="258" t="s">
        <v>266</v>
      </c>
      <c r="AM308" s="258" t="s">
        <v>267</v>
      </c>
      <c r="AN308" s="258" t="s">
        <v>265</v>
      </c>
      <c r="AO308" s="258" t="s">
        <v>267</v>
      </c>
      <c r="AP308" s="258" t="s">
        <v>266</v>
      </c>
    </row>
    <row r="309" spans="1:42" x14ac:dyDescent="0.2">
      <c r="A309" s="258">
        <v>202309</v>
      </c>
      <c r="B309" s="258" t="str">
        <f>VLOOKUP(A309,'[2]اعلام كامل'!$A$2:$E$7000,5,0)</f>
        <v>س4</v>
      </c>
      <c r="C309" s="258" t="s">
        <v>265</v>
      </c>
      <c r="D309" s="258" t="s">
        <v>267</v>
      </c>
      <c r="E309" s="258" t="s">
        <v>265</v>
      </c>
      <c r="F309" s="258" t="s">
        <v>265</v>
      </c>
      <c r="G309" s="258" t="s">
        <v>265</v>
      </c>
      <c r="H309" s="258" t="s">
        <v>267</v>
      </c>
      <c r="I309" s="258" t="s">
        <v>267</v>
      </c>
      <c r="J309" s="258" t="s">
        <v>265</v>
      </c>
      <c r="K309" s="258" t="s">
        <v>265</v>
      </c>
      <c r="L309" s="258" t="s">
        <v>265</v>
      </c>
      <c r="M309" s="258" t="s">
        <v>267</v>
      </c>
      <c r="N309" s="258" t="s">
        <v>265</v>
      </c>
      <c r="O309" s="258" t="s">
        <v>267</v>
      </c>
      <c r="P309" s="258" t="s">
        <v>265</v>
      </c>
      <c r="Q309" s="258" t="s">
        <v>265</v>
      </c>
      <c r="R309" s="258" t="s">
        <v>265</v>
      </c>
      <c r="S309" s="258" t="s">
        <v>265</v>
      </c>
      <c r="T309" s="258" t="s">
        <v>266</v>
      </c>
      <c r="U309" s="258" t="s">
        <v>267</v>
      </c>
      <c r="V309" s="258" t="s">
        <v>265</v>
      </c>
      <c r="W309" s="258" t="s">
        <v>265</v>
      </c>
      <c r="X309" s="258" t="s">
        <v>265</v>
      </c>
      <c r="Y309" s="258" t="s">
        <v>265</v>
      </c>
      <c r="Z309" s="258" t="s">
        <v>265</v>
      </c>
      <c r="AA309" s="258" t="s">
        <v>265</v>
      </c>
      <c r="AB309" s="258" t="s">
        <v>267</v>
      </c>
      <c r="AC309" s="258" t="s">
        <v>267</v>
      </c>
      <c r="AD309" s="258" t="s">
        <v>267</v>
      </c>
      <c r="AE309" s="258" t="s">
        <v>265</v>
      </c>
      <c r="AF309" s="258" t="s">
        <v>265</v>
      </c>
      <c r="AG309" s="258" t="s">
        <v>267</v>
      </c>
      <c r="AH309" s="258" t="s">
        <v>265</v>
      </c>
      <c r="AI309" s="258" t="s">
        <v>265</v>
      </c>
      <c r="AJ309" s="258" t="s">
        <v>267</v>
      </c>
      <c r="AK309" s="258" t="s">
        <v>267</v>
      </c>
      <c r="AL309" s="258" t="s">
        <v>266</v>
      </c>
      <c r="AM309" s="258" t="s">
        <v>267</v>
      </c>
      <c r="AN309" s="258" t="s">
        <v>266</v>
      </c>
      <c r="AO309" s="258" t="s">
        <v>266</v>
      </c>
      <c r="AP309" s="258" t="s">
        <v>266</v>
      </c>
    </row>
    <row r="310" spans="1:42" x14ac:dyDescent="0.2">
      <c r="A310" s="258">
        <v>208579</v>
      </c>
      <c r="B310" s="258" t="str">
        <f>VLOOKUP(A310,'[2]اعلام كامل'!$A$2:$E$7000,5,0)</f>
        <v>س4</v>
      </c>
      <c r="C310" s="258" t="s">
        <v>265</v>
      </c>
      <c r="D310" s="258" t="s">
        <v>265</v>
      </c>
      <c r="E310" s="258" t="s">
        <v>267</v>
      </c>
      <c r="F310" s="258" t="s">
        <v>267</v>
      </c>
      <c r="G310" s="258" t="s">
        <v>267</v>
      </c>
      <c r="H310" s="258" t="s">
        <v>267</v>
      </c>
      <c r="I310" s="258" t="s">
        <v>267</v>
      </c>
      <c r="J310" s="258" t="s">
        <v>266</v>
      </c>
      <c r="K310" s="258" t="s">
        <v>267</v>
      </c>
      <c r="L310" s="258" t="s">
        <v>266</v>
      </c>
      <c r="M310" s="258" t="s">
        <v>267</v>
      </c>
      <c r="N310" s="258" t="s">
        <v>265</v>
      </c>
      <c r="O310" s="258" t="s">
        <v>267</v>
      </c>
      <c r="P310" s="258" t="s">
        <v>267</v>
      </c>
      <c r="Q310" s="258" t="s">
        <v>267</v>
      </c>
      <c r="R310" s="258" t="s">
        <v>265</v>
      </c>
      <c r="S310" s="258" t="s">
        <v>265</v>
      </c>
      <c r="T310" s="258" t="s">
        <v>265</v>
      </c>
      <c r="U310" s="258" t="s">
        <v>265</v>
      </c>
      <c r="V310" s="258" t="s">
        <v>265</v>
      </c>
      <c r="W310" s="258" t="s">
        <v>267</v>
      </c>
      <c r="X310" s="258" t="s">
        <v>267</v>
      </c>
      <c r="Y310" s="258" t="s">
        <v>265</v>
      </c>
      <c r="Z310" s="258" t="s">
        <v>267</v>
      </c>
      <c r="AA310" s="258" t="s">
        <v>267</v>
      </c>
      <c r="AB310" s="258" t="s">
        <v>265</v>
      </c>
      <c r="AC310" s="258" t="s">
        <v>267</v>
      </c>
      <c r="AD310" s="258" t="s">
        <v>267</v>
      </c>
      <c r="AE310" s="258" t="s">
        <v>265</v>
      </c>
      <c r="AF310" s="258" t="s">
        <v>265</v>
      </c>
      <c r="AG310" s="258" t="s">
        <v>265</v>
      </c>
      <c r="AH310" s="258" t="s">
        <v>265</v>
      </c>
      <c r="AI310" s="258" t="s">
        <v>265</v>
      </c>
      <c r="AJ310" s="258" t="s">
        <v>267</v>
      </c>
      <c r="AK310" s="258" t="s">
        <v>266</v>
      </c>
      <c r="AL310" s="258" t="s">
        <v>266</v>
      </c>
      <c r="AM310" s="258" t="s">
        <v>266</v>
      </c>
      <c r="AN310" s="258" t="s">
        <v>266</v>
      </c>
      <c r="AO310" s="258" t="s">
        <v>266</v>
      </c>
      <c r="AP310" s="258" t="s">
        <v>266</v>
      </c>
    </row>
    <row r="311" spans="1:42" x14ac:dyDescent="0.2">
      <c r="A311" s="258">
        <v>210717</v>
      </c>
      <c r="B311" s="258" t="str">
        <f>VLOOKUP(A311,'[2]اعلام كامل'!$A$2:$E$7000,5,0)</f>
        <v>س4</v>
      </c>
      <c r="C311" s="258" t="s">
        <v>267</v>
      </c>
      <c r="D311" s="258" t="s">
        <v>267</v>
      </c>
      <c r="E311" s="258" t="s">
        <v>267</v>
      </c>
      <c r="F311" s="258" t="s">
        <v>267</v>
      </c>
      <c r="G311" s="258" t="s">
        <v>267</v>
      </c>
      <c r="H311" s="258" t="s">
        <v>265</v>
      </c>
      <c r="I311" s="258" t="s">
        <v>265</v>
      </c>
      <c r="J311" s="258" t="s">
        <v>265</v>
      </c>
      <c r="K311" s="258" t="s">
        <v>265</v>
      </c>
      <c r="L311" s="258" t="s">
        <v>265</v>
      </c>
      <c r="M311" s="258" t="s">
        <v>267</v>
      </c>
      <c r="N311" s="258" t="s">
        <v>267</v>
      </c>
      <c r="O311" s="258" t="s">
        <v>267</v>
      </c>
      <c r="P311" s="258" t="s">
        <v>267</v>
      </c>
      <c r="Q311" s="258" t="s">
        <v>267</v>
      </c>
      <c r="R311" s="258" t="s">
        <v>265</v>
      </c>
      <c r="S311" s="258" t="s">
        <v>265</v>
      </c>
      <c r="T311" s="258" t="s">
        <v>265</v>
      </c>
      <c r="U311" s="258" t="s">
        <v>265</v>
      </c>
      <c r="V311" s="258" t="s">
        <v>265</v>
      </c>
      <c r="W311" s="258" t="s">
        <v>267</v>
      </c>
      <c r="X311" s="258" t="s">
        <v>267</v>
      </c>
      <c r="Y311" s="258" t="s">
        <v>267</v>
      </c>
      <c r="Z311" s="258" t="s">
        <v>267</v>
      </c>
      <c r="AA311" s="258" t="s">
        <v>267</v>
      </c>
      <c r="AB311" s="258" t="s">
        <v>267</v>
      </c>
      <c r="AC311" s="258" t="s">
        <v>267</v>
      </c>
      <c r="AD311" s="258" t="s">
        <v>267</v>
      </c>
      <c r="AE311" s="258" t="s">
        <v>267</v>
      </c>
      <c r="AF311" s="258" t="s">
        <v>267</v>
      </c>
      <c r="AG311" s="258" t="s">
        <v>267</v>
      </c>
      <c r="AH311" s="258" t="s">
        <v>267</v>
      </c>
      <c r="AI311" s="258" t="s">
        <v>267</v>
      </c>
      <c r="AJ311" s="258" t="s">
        <v>267</v>
      </c>
      <c r="AK311" s="258" t="s">
        <v>267</v>
      </c>
      <c r="AL311" s="258" t="s">
        <v>267</v>
      </c>
      <c r="AM311" s="258" t="s">
        <v>267</v>
      </c>
      <c r="AN311" s="258" t="s">
        <v>267</v>
      </c>
      <c r="AO311" s="258" t="s">
        <v>267</v>
      </c>
      <c r="AP311" s="258" t="s">
        <v>267</v>
      </c>
    </row>
    <row r="312" spans="1:42" x14ac:dyDescent="0.2">
      <c r="A312" s="258">
        <v>208440</v>
      </c>
      <c r="B312" s="258" t="str">
        <f>VLOOKUP(A312,'[2]اعلام كامل'!$A$2:$E$7000,5,0)</f>
        <v>س4</v>
      </c>
      <c r="C312" s="258" t="s">
        <v>265</v>
      </c>
      <c r="D312" s="258" t="s">
        <v>266</v>
      </c>
      <c r="E312" s="258" t="s">
        <v>266</v>
      </c>
      <c r="F312" s="258" t="s">
        <v>266</v>
      </c>
      <c r="G312" s="258" t="s">
        <v>266</v>
      </c>
      <c r="H312" s="258" t="s">
        <v>266</v>
      </c>
      <c r="I312" s="258" t="s">
        <v>266</v>
      </c>
      <c r="J312" s="258" t="s">
        <v>265</v>
      </c>
      <c r="K312" s="258" t="s">
        <v>265</v>
      </c>
      <c r="L312" s="258" t="s">
        <v>267</v>
      </c>
      <c r="M312" s="258" t="s">
        <v>265</v>
      </c>
      <c r="N312" s="258" t="s">
        <v>265</v>
      </c>
      <c r="O312" s="258" t="s">
        <v>267</v>
      </c>
      <c r="P312" s="258" t="s">
        <v>265</v>
      </c>
      <c r="Q312" s="258" t="s">
        <v>265</v>
      </c>
      <c r="R312" s="258" t="s">
        <v>267</v>
      </c>
      <c r="S312" s="258" t="s">
        <v>265</v>
      </c>
      <c r="T312" s="258" t="s">
        <v>267</v>
      </c>
      <c r="U312" s="258" t="s">
        <v>267</v>
      </c>
      <c r="V312" s="258" t="s">
        <v>265</v>
      </c>
      <c r="W312" s="258" t="s">
        <v>265</v>
      </c>
      <c r="X312" s="258" t="s">
        <v>265</v>
      </c>
      <c r="Y312" s="258" t="s">
        <v>267</v>
      </c>
      <c r="Z312" s="258" t="s">
        <v>265</v>
      </c>
      <c r="AA312" s="258" t="s">
        <v>265</v>
      </c>
      <c r="AB312" s="258" t="s">
        <v>267</v>
      </c>
      <c r="AC312" s="258" t="s">
        <v>267</v>
      </c>
      <c r="AD312" s="258" t="s">
        <v>267</v>
      </c>
      <c r="AE312" s="258" t="s">
        <v>265</v>
      </c>
      <c r="AF312" s="258" t="s">
        <v>265</v>
      </c>
      <c r="AG312" s="258" t="s">
        <v>266</v>
      </c>
      <c r="AH312" s="258" t="s">
        <v>265</v>
      </c>
      <c r="AI312" s="258" t="s">
        <v>265</v>
      </c>
      <c r="AJ312" s="258" t="s">
        <v>267</v>
      </c>
      <c r="AK312" s="258" t="s">
        <v>265</v>
      </c>
      <c r="AL312" s="258" t="s">
        <v>266</v>
      </c>
      <c r="AM312" s="258" t="s">
        <v>266</v>
      </c>
      <c r="AN312" s="258" t="s">
        <v>266</v>
      </c>
      <c r="AO312" s="258" t="s">
        <v>266</v>
      </c>
      <c r="AP312" s="258" t="s">
        <v>266</v>
      </c>
    </row>
    <row r="313" spans="1:42" x14ac:dyDescent="0.2">
      <c r="A313" s="258">
        <v>209170</v>
      </c>
      <c r="B313" s="258" t="str">
        <f>VLOOKUP(A313,'[2]اعلام كامل'!$A$2:$E$7000,5,0)</f>
        <v>س4</v>
      </c>
      <c r="C313" s="258" t="s">
        <v>267</v>
      </c>
      <c r="D313" s="258" t="s">
        <v>265</v>
      </c>
      <c r="E313" s="258" t="s">
        <v>267</v>
      </c>
      <c r="F313" s="258" t="s">
        <v>266</v>
      </c>
      <c r="G313" s="258" t="s">
        <v>267</v>
      </c>
      <c r="H313" s="258" t="s">
        <v>267</v>
      </c>
      <c r="I313" s="258" t="s">
        <v>265</v>
      </c>
      <c r="J313" s="258" t="s">
        <v>267</v>
      </c>
      <c r="K313" s="258" t="s">
        <v>267</v>
      </c>
      <c r="L313" s="258" t="s">
        <v>267</v>
      </c>
      <c r="M313" s="258" t="s">
        <v>267</v>
      </c>
      <c r="N313" s="258" t="s">
        <v>265</v>
      </c>
      <c r="O313" s="258" t="s">
        <v>267</v>
      </c>
      <c r="P313" s="258" t="s">
        <v>267</v>
      </c>
      <c r="Q313" s="258" t="s">
        <v>267</v>
      </c>
      <c r="R313" s="258" t="s">
        <v>267</v>
      </c>
      <c r="S313" s="258" t="s">
        <v>265</v>
      </c>
      <c r="T313" s="258" t="s">
        <v>267</v>
      </c>
      <c r="U313" s="258" t="s">
        <v>267</v>
      </c>
      <c r="V313" s="258" t="s">
        <v>267</v>
      </c>
      <c r="W313" s="258" t="s">
        <v>267</v>
      </c>
      <c r="X313" s="258" t="s">
        <v>267</v>
      </c>
      <c r="Y313" s="258" t="s">
        <v>265</v>
      </c>
      <c r="Z313" s="258" t="s">
        <v>267</v>
      </c>
      <c r="AA313" s="258" t="s">
        <v>267</v>
      </c>
      <c r="AB313" s="258" t="s">
        <v>267</v>
      </c>
      <c r="AC313" s="258" t="s">
        <v>267</v>
      </c>
      <c r="AD313" s="258" t="s">
        <v>267</v>
      </c>
      <c r="AE313" s="258" t="s">
        <v>267</v>
      </c>
      <c r="AF313" s="258" t="s">
        <v>267</v>
      </c>
      <c r="AG313" s="258" t="s">
        <v>267</v>
      </c>
      <c r="AH313" s="258" t="s">
        <v>265</v>
      </c>
      <c r="AI313" s="258" t="s">
        <v>265</v>
      </c>
      <c r="AJ313" s="258" t="s">
        <v>267</v>
      </c>
      <c r="AK313" s="258" t="s">
        <v>267</v>
      </c>
      <c r="AL313" s="258" t="s">
        <v>267</v>
      </c>
      <c r="AM313" s="258" t="s">
        <v>267</v>
      </c>
      <c r="AN313" s="258" t="s">
        <v>265</v>
      </c>
      <c r="AO313" s="258" t="s">
        <v>267</v>
      </c>
      <c r="AP313" s="258" t="s">
        <v>265</v>
      </c>
    </row>
    <row r="314" spans="1:42" x14ac:dyDescent="0.2">
      <c r="A314" s="258">
        <v>210100</v>
      </c>
      <c r="B314" s="258" t="str">
        <f>VLOOKUP(A314,'[2]اعلام كامل'!$A$2:$E$7000,5,0)</f>
        <v>س4</v>
      </c>
      <c r="C314" s="258" t="s">
        <v>265</v>
      </c>
      <c r="D314" s="258" t="s">
        <v>266</v>
      </c>
      <c r="E314" s="258" t="s">
        <v>267</v>
      </c>
      <c r="F314" s="258" t="s">
        <v>266</v>
      </c>
      <c r="G314" s="258" t="s">
        <v>265</v>
      </c>
      <c r="H314" s="258" t="s">
        <v>266</v>
      </c>
      <c r="I314" s="258" t="s">
        <v>267</v>
      </c>
      <c r="J314" s="258" t="s">
        <v>267</v>
      </c>
      <c r="K314" s="258" t="s">
        <v>267</v>
      </c>
      <c r="L314" s="258" t="s">
        <v>267</v>
      </c>
      <c r="M314" s="258" t="s">
        <v>265</v>
      </c>
      <c r="N314" s="258" t="s">
        <v>265</v>
      </c>
      <c r="O314" s="258" t="s">
        <v>267</v>
      </c>
      <c r="P314" s="258" t="s">
        <v>265</v>
      </c>
      <c r="Q314" s="258" t="s">
        <v>265</v>
      </c>
      <c r="R314" s="258" t="s">
        <v>265</v>
      </c>
      <c r="S314" s="258" t="s">
        <v>265</v>
      </c>
      <c r="T314" s="258" t="s">
        <v>267</v>
      </c>
      <c r="U314" s="258" t="s">
        <v>265</v>
      </c>
      <c r="V314" s="258" t="s">
        <v>265</v>
      </c>
      <c r="W314" s="258" t="s">
        <v>265</v>
      </c>
      <c r="X314" s="258" t="s">
        <v>267</v>
      </c>
      <c r="Y314" s="258" t="s">
        <v>265</v>
      </c>
      <c r="Z314" s="258" t="s">
        <v>267</v>
      </c>
      <c r="AA314" s="258" t="s">
        <v>265</v>
      </c>
      <c r="AB314" s="258" t="s">
        <v>265</v>
      </c>
      <c r="AC314" s="258" t="s">
        <v>265</v>
      </c>
      <c r="AD314" s="258" t="s">
        <v>267</v>
      </c>
      <c r="AE314" s="258" t="s">
        <v>265</v>
      </c>
      <c r="AF314" s="258" t="s">
        <v>267</v>
      </c>
      <c r="AG314" s="258" t="s">
        <v>266</v>
      </c>
      <c r="AH314" s="258" t="s">
        <v>266</v>
      </c>
      <c r="AI314" s="258" t="s">
        <v>266</v>
      </c>
      <c r="AJ314" s="258" t="s">
        <v>266</v>
      </c>
      <c r="AK314" s="258" t="s">
        <v>266</v>
      </c>
      <c r="AL314" s="258" t="s">
        <v>266</v>
      </c>
      <c r="AM314" s="258" t="s">
        <v>266</v>
      </c>
      <c r="AN314" s="258" t="s">
        <v>266</v>
      </c>
      <c r="AO314" s="258" t="s">
        <v>266</v>
      </c>
      <c r="AP314" s="258" t="s">
        <v>266</v>
      </c>
    </row>
    <row r="315" spans="1:42" x14ac:dyDescent="0.2">
      <c r="A315" s="258">
        <v>206187</v>
      </c>
      <c r="B315" s="258" t="str">
        <f>VLOOKUP(A315,'[2]اعلام كامل'!$A$2:$E$7000,5,0)</f>
        <v>س4</v>
      </c>
      <c r="C315" s="258" t="s">
        <v>265</v>
      </c>
      <c r="D315" s="258" t="s">
        <v>267</v>
      </c>
      <c r="E315" s="258" t="s">
        <v>267</v>
      </c>
      <c r="F315" s="258" t="s">
        <v>267</v>
      </c>
      <c r="G315" s="258" t="s">
        <v>265</v>
      </c>
      <c r="H315" s="258" t="s">
        <v>267</v>
      </c>
      <c r="I315" s="258" t="s">
        <v>267</v>
      </c>
      <c r="J315" s="258" t="s">
        <v>265</v>
      </c>
      <c r="K315" s="258" t="s">
        <v>265</v>
      </c>
      <c r="L315" s="258" t="s">
        <v>265</v>
      </c>
      <c r="M315" s="258" t="s">
        <v>267</v>
      </c>
      <c r="N315" s="258" t="s">
        <v>265</v>
      </c>
      <c r="O315" s="258" t="s">
        <v>265</v>
      </c>
      <c r="P315" s="258" t="s">
        <v>267</v>
      </c>
      <c r="Q315" s="258" t="s">
        <v>267</v>
      </c>
      <c r="R315" s="258" t="s">
        <v>267</v>
      </c>
      <c r="S315" s="258" t="s">
        <v>265</v>
      </c>
      <c r="T315" s="258" t="s">
        <v>265</v>
      </c>
      <c r="U315" s="258" t="s">
        <v>265</v>
      </c>
      <c r="V315" s="258" t="s">
        <v>265</v>
      </c>
      <c r="W315" s="258" t="s">
        <v>265</v>
      </c>
      <c r="X315" s="258" t="s">
        <v>265</v>
      </c>
      <c r="Y315" s="258" t="s">
        <v>265</v>
      </c>
      <c r="Z315" s="258" t="s">
        <v>267</v>
      </c>
      <c r="AA315" s="258" t="s">
        <v>265</v>
      </c>
      <c r="AB315" s="258" t="s">
        <v>267</v>
      </c>
      <c r="AC315" s="258" t="s">
        <v>265</v>
      </c>
      <c r="AD315" s="258" t="s">
        <v>267</v>
      </c>
      <c r="AE315" s="258" t="s">
        <v>265</v>
      </c>
      <c r="AF315" s="258" t="s">
        <v>265</v>
      </c>
      <c r="AG315" s="258" t="s">
        <v>267</v>
      </c>
      <c r="AH315" s="258" t="s">
        <v>267</v>
      </c>
      <c r="AI315" s="258" t="s">
        <v>267</v>
      </c>
      <c r="AJ315" s="258" t="s">
        <v>267</v>
      </c>
      <c r="AK315" s="258" t="s">
        <v>267</v>
      </c>
      <c r="AL315" s="258" t="s">
        <v>266</v>
      </c>
      <c r="AM315" s="258" t="s">
        <v>265</v>
      </c>
      <c r="AN315" s="258" t="s">
        <v>267</v>
      </c>
      <c r="AO315" s="258" t="s">
        <v>265</v>
      </c>
      <c r="AP315" s="258" t="s">
        <v>267</v>
      </c>
    </row>
    <row r="316" spans="1:42" x14ac:dyDescent="0.2">
      <c r="A316" s="258">
        <v>200720</v>
      </c>
      <c r="B316" s="258" t="str">
        <f>VLOOKUP(A316,'[2]اعلام كامل'!$A$2:$E$7000,5,0)</f>
        <v>س4</v>
      </c>
      <c r="C316" s="258" t="s">
        <v>267</v>
      </c>
      <c r="D316" s="258" t="s">
        <v>267</v>
      </c>
      <c r="E316" s="258" t="s">
        <v>265</v>
      </c>
      <c r="F316" s="258" t="s">
        <v>267</v>
      </c>
      <c r="G316" s="258" t="s">
        <v>265</v>
      </c>
      <c r="H316" s="258" t="s">
        <v>267</v>
      </c>
      <c r="I316" s="258" t="s">
        <v>1618</v>
      </c>
      <c r="J316" s="258" t="s">
        <v>267</v>
      </c>
      <c r="K316" s="258" t="s">
        <v>267</v>
      </c>
      <c r="L316" s="258" t="s">
        <v>265</v>
      </c>
      <c r="M316" s="258" t="s">
        <v>265</v>
      </c>
      <c r="N316" s="258" t="s">
        <v>267</v>
      </c>
      <c r="O316" s="258" t="s">
        <v>267</v>
      </c>
      <c r="P316" s="258" t="s">
        <v>267</v>
      </c>
      <c r="Q316" s="258" t="s">
        <v>265</v>
      </c>
      <c r="R316" s="258" t="s">
        <v>265</v>
      </c>
      <c r="S316" s="258" t="s">
        <v>265</v>
      </c>
      <c r="T316" s="258" t="s">
        <v>267</v>
      </c>
      <c r="U316" s="258" t="s">
        <v>265</v>
      </c>
      <c r="V316" s="258" t="s">
        <v>267</v>
      </c>
      <c r="W316" s="258" t="s">
        <v>267</v>
      </c>
      <c r="X316" s="258" t="s">
        <v>267</v>
      </c>
      <c r="Y316" s="258" t="s">
        <v>265</v>
      </c>
      <c r="Z316" s="258" t="s">
        <v>267</v>
      </c>
      <c r="AA316" s="258" t="s">
        <v>265</v>
      </c>
      <c r="AB316" s="258" t="s">
        <v>267</v>
      </c>
      <c r="AC316" s="258" t="s">
        <v>267</v>
      </c>
      <c r="AD316" s="258" t="s">
        <v>267</v>
      </c>
      <c r="AE316" s="258" t="s">
        <v>267</v>
      </c>
      <c r="AF316" s="258" t="s">
        <v>267</v>
      </c>
      <c r="AG316" s="258" t="s">
        <v>267</v>
      </c>
      <c r="AH316" s="258" t="s">
        <v>265</v>
      </c>
      <c r="AI316" s="258" t="s">
        <v>265</v>
      </c>
      <c r="AJ316" s="258" t="s">
        <v>265</v>
      </c>
      <c r="AK316" s="258" t="s">
        <v>267</v>
      </c>
      <c r="AL316" s="258" t="s">
        <v>265</v>
      </c>
      <c r="AM316" s="258" t="s">
        <v>265</v>
      </c>
      <c r="AN316" s="258" t="s">
        <v>267</v>
      </c>
      <c r="AO316" s="258" t="s">
        <v>265</v>
      </c>
      <c r="AP316" s="258" t="s">
        <v>265</v>
      </c>
    </row>
    <row r="317" spans="1:42" x14ac:dyDescent="0.2">
      <c r="A317" s="258">
        <v>201291</v>
      </c>
      <c r="B317" s="258" t="str">
        <f>VLOOKUP(A317,'[2]اعلام كامل'!$A$2:$E$7000,5,0)</f>
        <v>س4</v>
      </c>
      <c r="C317" s="258" t="s">
        <v>266</v>
      </c>
      <c r="D317" s="258" t="s">
        <v>266</v>
      </c>
      <c r="E317" s="258" t="s">
        <v>266</v>
      </c>
      <c r="F317" s="258" t="s">
        <v>266</v>
      </c>
      <c r="G317" s="258" t="s">
        <v>266</v>
      </c>
      <c r="H317" s="258" t="s">
        <v>266</v>
      </c>
      <c r="I317" s="258" t="s">
        <v>266</v>
      </c>
      <c r="J317" s="258" t="s">
        <v>266</v>
      </c>
      <c r="K317" s="258" t="s">
        <v>266</v>
      </c>
      <c r="L317" s="258" t="s">
        <v>266</v>
      </c>
      <c r="M317" s="258" t="s">
        <v>266</v>
      </c>
      <c r="N317" s="258" t="s">
        <v>266</v>
      </c>
      <c r="O317" s="258" t="s">
        <v>266</v>
      </c>
      <c r="P317" s="258" t="s">
        <v>266</v>
      </c>
      <c r="Q317" s="258" t="s">
        <v>265</v>
      </c>
      <c r="R317" s="258" t="s">
        <v>265</v>
      </c>
      <c r="S317" s="258" t="s">
        <v>265</v>
      </c>
      <c r="T317" s="258" t="s">
        <v>266</v>
      </c>
      <c r="U317" s="258" t="s">
        <v>266</v>
      </c>
      <c r="V317" s="258" t="s">
        <v>265</v>
      </c>
      <c r="W317" s="258" t="s">
        <v>267</v>
      </c>
      <c r="X317" s="258" t="s">
        <v>265</v>
      </c>
      <c r="Y317" s="258" t="s">
        <v>267</v>
      </c>
      <c r="Z317" s="258" t="s">
        <v>265</v>
      </c>
      <c r="AA317" s="258" t="s">
        <v>265</v>
      </c>
      <c r="AB317" s="258" t="s">
        <v>267</v>
      </c>
      <c r="AC317" s="258" t="s">
        <v>265</v>
      </c>
      <c r="AD317" s="258" t="s">
        <v>267</v>
      </c>
      <c r="AE317" s="258" t="s">
        <v>267</v>
      </c>
      <c r="AF317" s="258" t="s">
        <v>265</v>
      </c>
      <c r="AG317" s="258" t="s">
        <v>267</v>
      </c>
      <c r="AH317" s="258" t="s">
        <v>265</v>
      </c>
      <c r="AI317" s="258" t="s">
        <v>265</v>
      </c>
      <c r="AJ317" s="258" t="s">
        <v>267</v>
      </c>
      <c r="AK317" s="258" t="s">
        <v>265</v>
      </c>
      <c r="AL317" s="258" t="s">
        <v>267</v>
      </c>
      <c r="AM317" s="258" t="s">
        <v>267</v>
      </c>
      <c r="AN317" s="258" t="s">
        <v>267</v>
      </c>
      <c r="AO317" s="258" t="s">
        <v>267</v>
      </c>
      <c r="AP317" s="258" t="s">
        <v>267</v>
      </c>
    </row>
    <row r="318" spans="1:42" x14ac:dyDescent="0.2">
      <c r="A318" s="258">
        <v>201666</v>
      </c>
      <c r="B318" s="258" t="str">
        <f>VLOOKUP(A318,'[2]اعلام كامل'!$A$2:$E$7000,5,0)</f>
        <v>س4</v>
      </c>
      <c r="C318" s="258" t="s">
        <v>266</v>
      </c>
      <c r="D318" s="258" t="s">
        <v>266</v>
      </c>
      <c r="E318" s="258" t="s">
        <v>266</v>
      </c>
      <c r="F318" s="258" t="s">
        <v>266</v>
      </c>
      <c r="G318" s="258" t="s">
        <v>266</v>
      </c>
      <c r="H318" s="258" t="s">
        <v>266</v>
      </c>
      <c r="I318" s="258" t="s">
        <v>266</v>
      </c>
      <c r="J318" s="258" t="s">
        <v>266</v>
      </c>
      <c r="K318" s="258" t="s">
        <v>266</v>
      </c>
      <c r="L318" s="258" t="s">
        <v>266</v>
      </c>
      <c r="M318" s="258" t="s">
        <v>266</v>
      </c>
      <c r="N318" s="258" t="s">
        <v>266</v>
      </c>
      <c r="O318" s="258" t="s">
        <v>266</v>
      </c>
      <c r="P318" s="258" t="s">
        <v>267</v>
      </c>
      <c r="Q318" s="258" t="s">
        <v>266</v>
      </c>
      <c r="R318" s="258" t="s">
        <v>265</v>
      </c>
      <c r="S318" s="258" t="s">
        <v>266</v>
      </c>
      <c r="T318" s="258" t="s">
        <v>266</v>
      </c>
      <c r="U318" s="258" t="s">
        <v>266</v>
      </c>
      <c r="V318" s="258" t="s">
        <v>266</v>
      </c>
      <c r="W318" s="258" t="s">
        <v>266</v>
      </c>
      <c r="X318" s="258" t="s">
        <v>265</v>
      </c>
      <c r="Y318" s="258" t="s">
        <v>265</v>
      </c>
      <c r="Z318" s="258" t="s">
        <v>265</v>
      </c>
      <c r="AA318" s="258" t="s">
        <v>267</v>
      </c>
      <c r="AB318" s="258" t="s">
        <v>267</v>
      </c>
      <c r="AC318" s="258" t="s">
        <v>265</v>
      </c>
      <c r="AD318" s="258" t="s">
        <v>265</v>
      </c>
      <c r="AE318" s="258" t="s">
        <v>265</v>
      </c>
      <c r="AF318" s="258" t="s">
        <v>265</v>
      </c>
      <c r="AG318" s="258" t="s">
        <v>265</v>
      </c>
      <c r="AH318" s="258" t="s">
        <v>265</v>
      </c>
      <c r="AI318" s="258" t="s">
        <v>265</v>
      </c>
      <c r="AJ318" s="258" t="s">
        <v>267</v>
      </c>
      <c r="AK318" s="258" t="s">
        <v>267</v>
      </c>
      <c r="AL318" s="258" t="s">
        <v>267</v>
      </c>
      <c r="AM318" s="258" t="s">
        <v>265</v>
      </c>
      <c r="AN318" s="258" t="s">
        <v>265</v>
      </c>
      <c r="AO318" s="258" t="s">
        <v>265</v>
      </c>
      <c r="AP318" s="258" t="s">
        <v>265</v>
      </c>
    </row>
    <row r="319" spans="1:42" x14ac:dyDescent="0.2">
      <c r="A319" s="258">
        <v>201722</v>
      </c>
      <c r="B319" s="258" t="str">
        <f>VLOOKUP(A319,'[2]اعلام كامل'!$A$2:$E$7000,5,0)</f>
        <v>س4</v>
      </c>
      <c r="C319" s="258" t="s">
        <v>266</v>
      </c>
      <c r="D319" s="258" t="s">
        <v>266</v>
      </c>
      <c r="E319" s="258" t="s">
        <v>266</v>
      </c>
      <c r="F319" s="258" t="s">
        <v>266</v>
      </c>
      <c r="G319" s="258" t="s">
        <v>266</v>
      </c>
      <c r="H319" s="258" t="s">
        <v>267</v>
      </c>
      <c r="I319" s="258" t="s">
        <v>266</v>
      </c>
      <c r="J319" s="258" t="s">
        <v>265</v>
      </c>
      <c r="K319" s="258" t="s">
        <v>265</v>
      </c>
      <c r="L319" s="258" t="s">
        <v>266</v>
      </c>
      <c r="M319" s="258" t="s">
        <v>267</v>
      </c>
      <c r="N319" s="258" t="s">
        <v>267</v>
      </c>
      <c r="O319" s="258" t="s">
        <v>266</v>
      </c>
      <c r="P319" s="258" t="s">
        <v>267</v>
      </c>
      <c r="Q319" s="258" t="s">
        <v>265</v>
      </c>
      <c r="R319" s="258" t="s">
        <v>267</v>
      </c>
      <c r="S319" s="258" t="s">
        <v>265</v>
      </c>
      <c r="T319" s="258" t="s">
        <v>267</v>
      </c>
      <c r="U319" s="258" t="s">
        <v>267</v>
      </c>
      <c r="V319" s="258" t="s">
        <v>267</v>
      </c>
      <c r="W319" s="258" t="s">
        <v>267</v>
      </c>
      <c r="X319" s="258" t="s">
        <v>267</v>
      </c>
      <c r="Y319" s="258" t="s">
        <v>265</v>
      </c>
      <c r="Z319" s="258" t="s">
        <v>267</v>
      </c>
      <c r="AA319" s="258" t="s">
        <v>267</v>
      </c>
      <c r="AB319" s="258" t="s">
        <v>267</v>
      </c>
      <c r="AC319" s="258" t="s">
        <v>267</v>
      </c>
      <c r="AD319" s="258" t="s">
        <v>267</v>
      </c>
      <c r="AE319" s="258" t="s">
        <v>265</v>
      </c>
      <c r="AF319" s="258" t="s">
        <v>267</v>
      </c>
      <c r="AG319" s="258" t="s">
        <v>267</v>
      </c>
      <c r="AH319" s="258" t="s">
        <v>265</v>
      </c>
      <c r="AI319" s="258" t="s">
        <v>265</v>
      </c>
      <c r="AJ319" s="258" t="s">
        <v>267</v>
      </c>
      <c r="AK319" s="258" t="s">
        <v>267</v>
      </c>
      <c r="AL319" s="258" t="s">
        <v>265</v>
      </c>
      <c r="AM319" s="258" t="s">
        <v>265</v>
      </c>
      <c r="AN319" s="258" t="s">
        <v>265</v>
      </c>
      <c r="AO319" s="258" t="s">
        <v>267</v>
      </c>
      <c r="AP319" s="258" t="s">
        <v>266</v>
      </c>
    </row>
    <row r="320" spans="1:42" x14ac:dyDescent="0.2">
      <c r="A320" s="258">
        <v>203548</v>
      </c>
      <c r="B320" s="258" t="str">
        <f>VLOOKUP(A320,'[2]اعلام كامل'!$A$2:$E$7000,5,0)</f>
        <v>س4</v>
      </c>
      <c r="C320" s="258" t="s">
        <v>266</v>
      </c>
      <c r="D320" s="258" t="s">
        <v>266</v>
      </c>
      <c r="E320" s="258" t="s">
        <v>266</v>
      </c>
      <c r="F320" s="258" t="s">
        <v>266</v>
      </c>
      <c r="G320" s="258" t="s">
        <v>266</v>
      </c>
      <c r="H320" s="258" t="s">
        <v>266</v>
      </c>
      <c r="I320" s="258" t="s">
        <v>266</v>
      </c>
      <c r="J320" s="258" t="s">
        <v>266</v>
      </c>
      <c r="K320" s="258" t="s">
        <v>266</v>
      </c>
      <c r="L320" s="258" t="s">
        <v>266</v>
      </c>
      <c r="M320" s="258" t="s">
        <v>266</v>
      </c>
      <c r="N320" s="258" t="s">
        <v>266</v>
      </c>
      <c r="O320" s="258" t="s">
        <v>266</v>
      </c>
      <c r="P320" s="258" t="s">
        <v>266</v>
      </c>
      <c r="Q320" s="258" t="s">
        <v>266</v>
      </c>
      <c r="R320" s="258" t="s">
        <v>266</v>
      </c>
      <c r="S320" s="258" t="s">
        <v>265</v>
      </c>
      <c r="T320" s="258" t="s">
        <v>266</v>
      </c>
      <c r="U320" s="258" t="s">
        <v>266</v>
      </c>
      <c r="V320" s="258" t="s">
        <v>267</v>
      </c>
      <c r="W320" s="258" t="s">
        <v>267</v>
      </c>
      <c r="X320" s="258" t="s">
        <v>265</v>
      </c>
      <c r="Y320" s="258" t="s">
        <v>265</v>
      </c>
      <c r="Z320" s="258" t="s">
        <v>267</v>
      </c>
      <c r="AA320" s="258" t="s">
        <v>267</v>
      </c>
      <c r="AB320" s="258" t="s">
        <v>267</v>
      </c>
      <c r="AC320" s="258" t="s">
        <v>265</v>
      </c>
      <c r="AD320" s="258" t="s">
        <v>267</v>
      </c>
      <c r="AE320" s="258" t="s">
        <v>265</v>
      </c>
      <c r="AF320" s="258" t="s">
        <v>267</v>
      </c>
      <c r="AG320" s="258" t="s">
        <v>267</v>
      </c>
      <c r="AH320" s="258" t="s">
        <v>267</v>
      </c>
      <c r="AI320" s="258" t="s">
        <v>267</v>
      </c>
      <c r="AJ320" s="258" t="s">
        <v>265</v>
      </c>
      <c r="AK320" s="258" t="s">
        <v>265</v>
      </c>
      <c r="AL320" s="258" t="s">
        <v>267</v>
      </c>
      <c r="AM320" s="258" t="s">
        <v>265</v>
      </c>
      <c r="AN320" s="258" t="s">
        <v>267</v>
      </c>
      <c r="AO320" s="258" t="s">
        <v>267</v>
      </c>
      <c r="AP320" s="258" t="s">
        <v>267</v>
      </c>
    </row>
    <row r="321" spans="1:42" x14ac:dyDescent="0.2">
      <c r="A321" s="258">
        <v>203995</v>
      </c>
      <c r="B321" s="258" t="str">
        <f>VLOOKUP(A321,'[2]اعلام كامل'!$A$2:$E$7000,5,0)</f>
        <v>س4</v>
      </c>
      <c r="C321" s="258" t="s">
        <v>265</v>
      </c>
      <c r="D321" s="258" t="s">
        <v>265</v>
      </c>
      <c r="E321" s="258" t="s">
        <v>265</v>
      </c>
      <c r="F321" s="258" t="s">
        <v>267</v>
      </c>
      <c r="G321" s="258" t="s">
        <v>265</v>
      </c>
      <c r="H321" s="258" t="s">
        <v>267</v>
      </c>
      <c r="I321" s="258" t="s">
        <v>265</v>
      </c>
      <c r="J321" s="258" t="s">
        <v>265</v>
      </c>
      <c r="K321" s="258" t="s">
        <v>267</v>
      </c>
      <c r="L321" s="258" t="s">
        <v>267</v>
      </c>
      <c r="M321" s="258" t="s">
        <v>267</v>
      </c>
      <c r="N321" s="258" t="s">
        <v>267</v>
      </c>
      <c r="O321" s="258" t="s">
        <v>267</v>
      </c>
      <c r="P321" s="258" t="s">
        <v>267</v>
      </c>
      <c r="Q321" s="258" t="s">
        <v>267</v>
      </c>
      <c r="R321" s="258" t="s">
        <v>267</v>
      </c>
      <c r="S321" s="258" t="s">
        <v>265</v>
      </c>
      <c r="T321" s="258" t="s">
        <v>267</v>
      </c>
      <c r="U321" s="258" t="s">
        <v>267</v>
      </c>
      <c r="V321" s="258" t="s">
        <v>267</v>
      </c>
      <c r="W321" s="258" t="s">
        <v>267</v>
      </c>
      <c r="X321" s="258" t="s">
        <v>265</v>
      </c>
      <c r="Y321" s="258" t="s">
        <v>267</v>
      </c>
      <c r="Z321" s="258" t="s">
        <v>265</v>
      </c>
      <c r="AA321" s="258" t="s">
        <v>265</v>
      </c>
      <c r="AB321" s="258" t="s">
        <v>267</v>
      </c>
      <c r="AC321" s="258" t="s">
        <v>267</v>
      </c>
      <c r="AD321" s="258" t="s">
        <v>267</v>
      </c>
      <c r="AE321" s="258" t="s">
        <v>267</v>
      </c>
      <c r="AF321" s="258" t="s">
        <v>265</v>
      </c>
      <c r="AG321" s="258" t="s">
        <v>267</v>
      </c>
      <c r="AH321" s="258" t="s">
        <v>265</v>
      </c>
      <c r="AI321" s="258" t="s">
        <v>265</v>
      </c>
      <c r="AJ321" s="258" t="s">
        <v>267</v>
      </c>
      <c r="AK321" s="258" t="s">
        <v>265</v>
      </c>
      <c r="AL321" s="258" t="s">
        <v>265</v>
      </c>
      <c r="AM321" s="258" t="s">
        <v>267</v>
      </c>
      <c r="AN321" s="258" t="s">
        <v>265</v>
      </c>
      <c r="AO321" s="258" t="s">
        <v>265</v>
      </c>
      <c r="AP321" s="258" t="s">
        <v>267</v>
      </c>
    </row>
    <row r="322" spans="1:42" x14ac:dyDescent="0.2">
      <c r="A322" s="258">
        <v>205334</v>
      </c>
      <c r="B322" s="258" t="str">
        <f>VLOOKUP(A322,'[2]اعلام كامل'!$A$2:$E$7000,5,0)</f>
        <v>س4</v>
      </c>
      <c r="C322" s="258" t="s">
        <v>266</v>
      </c>
      <c r="D322" s="258" t="s">
        <v>266</v>
      </c>
      <c r="E322" s="258" t="s">
        <v>267</v>
      </c>
      <c r="F322" s="258" t="s">
        <v>267</v>
      </c>
      <c r="G322" s="258" t="s">
        <v>265</v>
      </c>
      <c r="H322" s="258" t="s">
        <v>266</v>
      </c>
      <c r="I322" s="258" t="s">
        <v>265</v>
      </c>
      <c r="J322" s="258" t="s">
        <v>266</v>
      </c>
      <c r="K322" s="258" t="s">
        <v>265</v>
      </c>
      <c r="L322" s="258" t="s">
        <v>267</v>
      </c>
      <c r="M322" s="258" t="s">
        <v>265</v>
      </c>
      <c r="N322" s="258" t="s">
        <v>265</v>
      </c>
      <c r="O322" s="258" t="s">
        <v>265</v>
      </c>
      <c r="P322" s="258" t="s">
        <v>265</v>
      </c>
      <c r="Q322" s="258" t="s">
        <v>265</v>
      </c>
      <c r="R322" s="258" t="s">
        <v>267</v>
      </c>
      <c r="S322" s="258" t="s">
        <v>265</v>
      </c>
      <c r="T322" s="258" t="s">
        <v>267</v>
      </c>
      <c r="U322" s="258" t="s">
        <v>265</v>
      </c>
      <c r="V322" s="258" t="s">
        <v>267</v>
      </c>
      <c r="W322" s="258" t="s">
        <v>267</v>
      </c>
      <c r="X322" s="258" t="s">
        <v>267</v>
      </c>
      <c r="Y322" s="258" t="s">
        <v>267</v>
      </c>
      <c r="Z322" s="258" t="s">
        <v>267</v>
      </c>
      <c r="AA322" s="258" t="s">
        <v>267</v>
      </c>
      <c r="AB322" s="258" t="s">
        <v>267</v>
      </c>
      <c r="AC322" s="258" t="s">
        <v>267</v>
      </c>
      <c r="AD322" s="258" t="s">
        <v>267</v>
      </c>
      <c r="AE322" s="258" t="s">
        <v>267</v>
      </c>
      <c r="AF322" s="258" t="s">
        <v>267</v>
      </c>
      <c r="AG322" s="258" t="s">
        <v>267</v>
      </c>
      <c r="AH322" s="258" t="s">
        <v>267</v>
      </c>
      <c r="AI322" s="258" t="s">
        <v>267</v>
      </c>
      <c r="AJ322" s="258" t="s">
        <v>267</v>
      </c>
      <c r="AK322" s="258" t="s">
        <v>267</v>
      </c>
      <c r="AL322" s="258" t="s">
        <v>266</v>
      </c>
      <c r="AM322" s="258" t="s">
        <v>266</v>
      </c>
      <c r="AN322" s="258" t="s">
        <v>266</v>
      </c>
      <c r="AO322" s="258" t="s">
        <v>266</v>
      </c>
      <c r="AP322" s="258" t="s">
        <v>266</v>
      </c>
    </row>
    <row r="323" spans="1:42" x14ac:dyDescent="0.2">
      <c r="A323" s="258">
        <v>205440</v>
      </c>
      <c r="B323" s="258" t="str">
        <f>VLOOKUP(A323,'[2]اعلام كامل'!$A$2:$E$7000,5,0)</f>
        <v>س4</v>
      </c>
      <c r="C323" s="258" t="s">
        <v>266</v>
      </c>
      <c r="D323" s="258" t="s">
        <v>266</v>
      </c>
      <c r="E323" s="258" t="s">
        <v>266</v>
      </c>
      <c r="F323" s="258" t="s">
        <v>266</v>
      </c>
      <c r="G323" s="258" t="s">
        <v>266</v>
      </c>
      <c r="H323" s="258" t="s">
        <v>267</v>
      </c>
      <c r="I323" s="258" t="s">
        <v>267</v>
      </c>
      <c r="J323" s="258" t="s">
        <v>266</v>
      </c>
      <c r="K323" s="258" t="s">
        <v>267</v>
      </c>
      <c r="L323" s="258" t="s">
        <v>267</v>
      </c>
      <c r="M323" s="258" t="s">
        <v>265</v>
      </c>
      <c r="N323" s="258" t="s">
        <v>267</v>
      </c>
      <c r="O323" s="258" t="s">
        <v>267</v>
      </c>
      <c r="P323" s="258" t="s">
        <v>267</v>
      </c>
      <c r="Q323" s="258" t="s">
        <v>267</v>
      </c>
      <c r="R323" s="258" t="s">
        <v>267</v>
      </c>
      <c r="S323" s="258" t="s">
        <v>267</v>
      </c>
      <c r="T323" s="258" t="s">
        <v>267</v>
      </c>
      <c r="U323" s="258" t="s">
        <v>265</v>
      </c>
      <c r="V323" s="258" t="s">
        <v>265</v>
      </c>
      <c r="W323" s="258" t="s">
        <v>267</v>
      </c>
      <c r="X323" s="258" t="s">
        <v>267</v>
      </c>
      <c r="Y323" s="258" t="s">
        <v>267</v>
      </c>
      <c r="Z323" s="258" t="s">
        <v>266</v>
      </c>
      <c r="AA323" s="258" t="s">
        <v>267</v>
      </c>
      <c r="AB323" s="258" t="s">
        <v>267</v>
      </c>
      <c r="AC323" s="258" t="s">
        <v>267</v>
      </c>
      <c r="AD323" s="258" t="s">
        <v>267</v>
      </c>
      <c r="AE323" s="258" t="s">
        <v>266</v>
      </c>
      <c r="AF323" s="258" t="s">
        <v>267</v>
      </c>
      <c r="AG323" s="258" t="s">
        <v>267</v>
      </c>
      <c r="AH323" s="258" t="s">
        <v>265</v>
      </c>
      <c r="AI323" s="258" t="s">
        <v>265</v>
      </c>
      <c r="AJ323" s="258" t="s">
        <v>267</v>
      </c>
      <c r="AK323" s="258" t="s">
        <v>265</v>
      </c>
      <c r="AL323" s="258" t="s">
        <v>266</v>
      </c>
      <c r="AM323" s="258" t="s">
        <v>266</v>
      </c>
      <c r="AN323" s="258" t="s">
        <v>266</v>
      </c>
      <c r="AO323" s="258" t="s">
        <v>266</v>
      </c>
      <c r="AP323" s="258" t="s">
        <v>267</v>
      </c>
    </row>
    <row r="324" spans="1:42" x14ac:dyDescent="0.2">
      <c r="A324" s="258">
        <v>206445</v>
      </c>
      <c r="B324" s="258" t="str">
        <f>VLOOKUP(A324,'[2]اعلام كامل'!$A$2:$E$7000,5,0)</f>
        <v>س4</v>
      </c>
      <c r="C324" s="258" t="s">
        <v>265</v>
      </c>
      <c r="D324" s="258" t="s">
        <v>266</v>
      </c>
      <c r="E324" s="258" t="s">
        <v>266</v>
      </c>
      <c r="F324" s="258" t="s">
        <v>266</v>
      </c>
      <c r="G324" s="258" t="s">
        <v>266</v>
      </c>
      <c r="H324" s="258" t="s">
        <v>265</v>
      </c>
      <c r="I324" s="258" t="s">
        <v>266</v>
      </c>
      <c r="J324" s="258" t="s">
        <v>266</v>
      </c>
      <c r="K324" s="258" t="s">
        <v>266</v>
      </c>
      <c r="L324" s="258" t="s">
        <v>266</v>
      </c>
      <c r="M324" s="258" t="s">
        <v>266</v>
      </c>
      <c r="N324" s="258" t="s">
        <v>266</v>
      </c>
      <c r="O324" s="258" t="s">
        <v>266</v>
      </c>
      <c r="P324" s="258" t="s">
        <v>267</v>
      </c>
      <c r="Q324" s="258" t="s">
        <v>265</v>
      </c>
      <c r="R324" s="258" t="s">
        <v>267</v>
      </c>
      <c r="S324" s="258" t="s">
        <v>265</v>
      </c>
      <c r="T324" s="258" t="s">
        <v>266</v>
      </c>
      <c r="U324" s="258" t="s">
        <v>266</v>
      </c>
      <c r="V324" s="258" t="s">
        <v>266</v>
      </c>
      <c r="W324" s="258" t="s">
        <v>267</v>
      </c>
      <c r="X324" s="258" t="s">
        <v>265</v>
      </c>
      <c r="Y324" s="258" t="s">
        <v>267</v>
      </c>
      <c r="Z324" s="258" t="s">
        <v>267</v>
      </c>
      <c r="AA324" s="258" t="s">
        <v>267</v>
      </c>
      <c r="AB324" s="258" t="s">
        <v>267</v>
      </c>
      <c r="AC324" s="258" t="s">
        <v>267</v>
      </c>
      <c r="AD324" s="258" t="s">
        <v>267</v>
      </c>
      <c r="AE324" s="258" t="s">
        <v>265</v>
      </c>
      <c r="AF324" s="258" t="s">
        <v>265</v>
      </c>
      <c r="AG324" s="258" t="s">
        <v>267</v>
      </c>
      <c r="AH324" s="258" t="s">
        <v>265</v>
      </c>
      <c r="AI324" s="258" t="s">
        <v>265</v>
      </c>
      <c r="AJ324" s="258" t="s">
        <v>267</v>
      </c>
      <c r="AK324" s="258" t="s">
        <v>267</v>
      </c>
      <c r="AL324" s="258" t="s">
        <v>265</v>
      </c>
      <c r="AM324" s="258" t="s">
        <v>265</v>
      </c>
      <c r="AN324" s="258" t="s">
        <v>267</v>
      </c>
      <c r="AO324" s="258" t="s">
        <v>265</v>
      </c>
      <c r="AP324" s="258" t="s">
        <v>267</v>
      </c>
    </row>
    <row r="325" spans="1:42" x14ac:dyDescent="0.2">
      <c r="A325" s="258">
        <v>207082</v>
      </c>
      <c r="B325" s="258" t="str">
        <f>VLOOKUP(A325,'[2]اعلام كامل'!$A$2:$E$7000,5,0)</f>
        <v>س4</v>
      </c>
      <c r="C325" s="258" t="s">
        <v>267</v>
      </c>
      <c r="D325" s="258" t="s">
        <v>267</v>
      </c>
      <c r="E325" s="258" t="s">
        <v>267</v>
      </c>
      <c r="F325" s="258" t="s">
        <v>265</v>
      </c>
      <c r="G325" s="258" t="s">
        <v>267</v>
      </c>
      <c r="H325" s="258" t="s">
        <v>265</v>
      </c>
      <c r="I325" s="258" t="s">
        <v>267</v>
      </c>
      <c r="J325" s="258" t="s">
        <v>267</v>
      </c>
      <c r="K325" s="258" t="s">
        <v>265</v>
      </c>
      <c r="L325" s="258" t="s">
        <v>265</v>
      </c>
      <c r="M325" s="258" t="s">
        <v>266</v>
      </c>
      <c r="N325" s="258" t="s">
        <v>267</v>
      </c>
      <c r="O325" s="258" t="s">
        <v>266</v>
      </c>
      <c r="P325" s="258" t="s">
        <v>267</v>
      </c>
      <c r="Q325" s="258" t="s">
        <v>265</v>
      </c>
      <c r="R325" s="258" t="s">
        <v>267</v>
      </c>
      <c r="S325" s="258" t="s">
        <v>265</v>
      </c>
      <c r="T325" s="258" t="s">
        <v>267</v>
      </c>
      <c r="U325" s="258" t="s">
        <v>267</v>
      </c>
      <c r="V325" s="258" t="s">
        <v>267</v>
      </c>
      <c r="W325" s="258" t="s">
        <v>265</v>
      </c>
      <c r="X325" s="258" t="s">
        <v>267</v>
      </c>
      <c r="Y325" s="258" t="s">
        <v>265</v>
      </c>
      <c r="Z325" s="258" t="s">
        <v>267</v>
      </c>
      <c r="AA325" s="258" t="s">
        <v>267</v>
      </c>
      <c r="AB325" s="258" t="s">
        <v>267</v>
      </c>
      <c r="AC325" s="258" t="s">
        <v>267</v>
      </c>
      <c r="AD325" s="258" t="s">
        <v>267</v>
      </c>
      <c r="AE325" s="258" t="s">
        <v>265</v>
      </c>
      <c r="AF325" s="258" t="s">
        <v>265</v>
      </c>
      <c r="AG325" s="258" t="s">
        <v>265</v>
      </c>
      <c r="AH325" s="258" t="s">
        <v>267</v>
      </c>
      <c r="AI325" s="258" t="s">
        <v>267</v>
      </c>
      <c r="AJ325" s="258" t="s">
        <v>266</v>
      </c>
      <c r="AK325" s="258" t="s">
        <v>267</v>
      </c>
      <c r="AL325" s="258" t="s">
        <v>266</v>
      </c>
      <c r="AM325" s="258" t="s">
        <v>266</v>
      </c>
      <c r="AN325" s="258" t="s">
        <v>267</v>
      </c>
      <c r="AO325" s="258" t="s">
        <v>266</v>
      </c>
      <c r="AP325" s="258" t="s">
        <v>265</v>
      </c>
    </row>
    <row r="326" spans="1:42" x14ac:dyDescent="0.2">
      <c r="A326" s="258">
        <v>207217</v>
      </c>
      <c r="B326" s="258" t="str">
        <f>VLOOKUP(A326,'[2]اعلام كامل'!$A$2:$E$7000,5,0)</f>
        <v>س4</v>
      </c>
      <c r="C326" s="258" t="s">
        <v>265</v>
      </c>
      <c r="D326" s="258" t="s">
        <v>265</v>
      </c>
      <c r="E326" s="258" t="s">
        <v>265</v>
      </c>
      <c r="F326" s="258" t="s">
        <v>267</v>
      </c>
      <c r="G326" s="258" t="s">
        <v>267</v>
      </c>
      <c r="H326" s="258" t="s">
        <v>265</v>
      </c>
      <c r="I326" s="258" t="s">
        <v>267</v>
      </c>
      <c r="J326" s="258" t="s">
        <v>265</v>
      </c>
      <c r="K326" s="258" t="s">
        <v>265</v>
      </c>
      <c r="L326" s="258" t="s">
        <v>265</v>
      </c>
      <c r="M326" s="258" t="s">
        <v>265</v>
      </c>
      <c r="N326" s="258" t="s">
        <v>265</v>
      </c>
      <c r="O326" s="258" t="s">
        <v>265</v>
      </c>
      <c r="P326" s="258" t="s">
        <v>267</v>
      </c>
      <c r="Q326" s="258" t="s">
        <v>265</v>
      </c>
      <c r="R326" s="258" t="s">
        <v>265</v>
      </c>
      <c r="S326" s="258" t="s">
        <v>265</v>
      </c>
      <c r="T326" s="258" t="s">
        <v>267</v>
      </c>
      <c r="U326" s="258" t="s">
        <v>267</v>
      </c>
      <c r="V326" s="258" t="s">
        <v>265</v>
      </c>
      <c r="W326" s="258" t="s">
        <v>267</v>
      </c>
      <c r="X326" s="258" t="s">
        <v>267</v>
      </c>
      <c r="Y326" s="258" t="s">
        <v>265</v>
      </c>
      <c r="Z326" s="258" t="s">
        <v>265</v>
      </c>
      <c r="AA326" s="258" t="s">
        <v>265</v>
      </c>
      <c r="AB326" s="258" t="s">
        <v>267</v>
      </c>
      <c r="AC326" s="258" t="s">
        <v>265</v>
      </c>
      <c r="AD326" s="258" t="s">
        <v>265</v>
      </c>
      <c r="AE326" s="258" t="s">
        <v>267</v>
      </c>
      <c r="AF326" s="258" t="s">
        <v>265</v>
      </c>
      <c r="AG326" s="258" t="s">
        <v>265</v>
      </c>
      <c r="AH326" s="258" t="s">
        <v>266</v>
      </c>
      <c r="AI326" s="258" t="s">
        <v>265</v>
      </c>
      <c r="AJ326" s="258" t="s">
        <v>265</v>
      </c>
      <c r="AK326" s="258" t="s">
        <v>265</v>
      </c>
      <c r="AL326" s="258" t="s">
        <v>266</v>
      </c>
      <c r="AM326" s="258" t="s">
        <v>266</v>
      </c>
      <c r="AN326" s="258" t="s">
        <v>266</v>
      </c>
      <c r="AO326" s="258" t="s">
        <v>265</v>
      </c>
      <c r="AP326" s="258" t="s">
        <v>266</v>
      </c>
    </row>
    <row r="327" spans="1:42" x14ac:dyDescent="0.2">
      <c r="A327" s="258">
        <v>207935</v>
      </c>
      <c r="B327" s="258" t="str">
        <f>VLOOKUP(A327,'[2]اعلام كامل'!$A$2:$E$7000,5,0)</f>
        <v>س4</v>
      </c>
      <c r="C327" s="258" t="s">
        <v>266</v>
      </c>
      <c r="D327" s="258" t="s">
        <v>267</v>
      </c>
      <c r="E327" s="258" t="s">
        <v>266</v>
      </c>
      <c r="F327" s="258" t="s">
        <v>266</v>
      </c>
      <c r="G327" s="258" t="s">
        <v>266</v>
      </c>
      <c r="H327" s="258" t="s">
        <v>266</v>
      </c>
      <c r="I327" s="258" t="s">
        <v>266</v>
      </c>
      <c r="J327" s="258" t="s">
        <v>266</v>
      </c>
      <c r="K327" s="258" t="s">
        <v>265</v>
      </c>
      <c r="L327" s="258" t="s">
        <v>266</v>
      </c>
      <c r="M327" s="258" t="s">
        <v>265</v>
      </c>
      <c r="N327" s="258" t="s">
        <v>266</v>
      </c>
      <c r="O327" s="258" t="s">
        <v>266</v>
      </c>
      <c r="P327" s="258" t="s">
        <v>267</v>
      </c>
      <c r="Q327" s="258" t="s">
        <v>267</v>
      </c>
      <c r="R327" s="258" t="s">
        <v>265</v>
      </c>
      <c r="S327" s="258" t="s">
        <v>267</v>
      </c>
      <c r="T327" s="258" t="s">
        <v>267</v>
      </c>
      <c r="U327" s="258" t="s">
        <v>265</v>
      </c>
      <c r="V327" s="258" t="s">
        <v>267</v>
      </c>
      <c r="W327" s="258" t="s">
        <v>265</v>
      </c>
      <c r="X327" s="258" t="s">
        <v>267</v>
      </c>
      <c r="Y327" s="258" t="s">
        <v>265</v>
      </c>
      <c r="Z327" s="258" t="s">
        <v>267</v>
      </c>
      <c r="AA327" s="258" t="s">
        <v>267</v>
      </c>
      <c r="AB327" s="258" t="s">
        <v>267</v>
      </c>
      <c r="AC327" s="258" t="s">
        <v>267</v>
      </c>
      <c r="AD327" s="258" t="s">
        <v>267</v>
      </c>
      <c r="AE327" s="258" t="s">
        <v>266</v>
      </c>
      <c r="AF327" s="258" t="s">
        <v>265</v>
      </c>
      <c r="AG327" s="258" t="s">
        <v>266</v>
      </c>
      <c r="AH327" s="258" t="s">
        <v>267</v>
      </c>
      <c r="AI327" s="258" t="s">
        <v>267</v>
      </c>
      <c r="AJ327" s="258" t="s">
        <v>267</v>
      </c>
      <c r="AK327" s="258" t="s">
        <v>266</v>
      </c>
      <c r="AL327" s="258" t="s">
        <v>265</v>
      </c>
      <c r="AM327" s="258" t="s">
        <v>267</v>
      </c>
      <c r="AN327" s="258" t="s">
        <v>265</v>
      </c>
      <c r="AO327" s="258" t="s">
        <v>265</v>
      </c>
      <c r="AP327" s="258" t="s">
        <v>265</v>
      </c>
    </row>
    <row r="328" spans="1:42" x14ac:dyDescent="0.2">
      <c r="A328" s="258">
        <v>209364</v>
      </c>
      <c r="B328" s="258" t="str">
        <f>VLOOKUP(A328,'[2]اعلام كامل'!$A$2:$E$7000,5,0)</f>
        <v>س4</v>
      </c>
      <c r="C328" s="258" t="s">
        <v>267</v>
      </c>
      <c r="D328" s="258" t="s">
        <v>267</v>
      </c>
      <c r="E328" s="258" t="s">
        <v>267</v>
      </c>
      <c r="F328" s="258" t="s">
        <v>266</v>
      </c>
      <c r="G328" s="258" t="s">
        <v>267</v>
      </c>
      <c r="H328" s="258" t="s">
        <v>267</v>
      </c>
      <c r="I328" s="258" t="s">
        <v>265</v>
      </c>
      <c r="J328" s="258" t="s">
        <v>267</v>
      </c>
      <c r="K328" s="258" t="s">
        <v>267</v>
      </c>
      <c r="L328" s="258" t="s">
        <v>267</v>
      </c>
      <c r="M328" s="258" t="s">
        <v>265</v>
      </c>
      <c r="N328" s="258" t="s">
        <v>267</v>
      </c>
      <c r="O328" s="258" t="s">
        <v>267</v>
      </c>
      <c r="P328" s="258" t="s">
        <v>267</v>
      </c>
      <c r="Q328" s="258" t="s">
        <v>267</v>
      </c>
      <c r="R328" s="258" t="s">
        <v>267</v>
      </c>
      <c r="S328" s="258" t="s">
        <v>265</v>
      </c>
      <c r="T328" s="258" t="s">
        <v>267</v>
      </c>
      <c r="U328" s="258" t="s">
        <v>267</v>
      </c>
      <c r="V328" s="258" t="s">
        <v>265</v>
      </c>
      <c r="W328" s="258" t="s">
        <v>267</v>
      </c>
      <c r="X328" s="258" t="s">
        <v>265</v>
      </c>
      <c r="Y328" s="258" t="s">
        <v>267</v>
      </c>
      <c r="Z328" s="258" t="s">
        <v>267</v>
      </c>
      <c r="AA328" s="258" t="s">
        <v>267</v>
      </c>
      <c r="AB328" s="258" t="s">
        <v>266</v>
      </c>
      <c r="AC328" s="258" t="s">
        <v>266</v>
      </c>
      <c r="AD328" s="258" t="s">
        <v>267</v>
      </c>
      <c r="AE328" s="258" t="s">
        <v>267</v>
      </c>
      <c r="AF328" s="258" t="s">
        <v>267</v>
      </c>
      <c r="AG328" s="258" t="s">
        <v>265</v>
      </c>
      <c r="AH328" s="258" t="s">
        <v>267</v>
      </c>
      <c r="AI328" s="258" t="s">
        <v>265</v>
      </c>
      <c r="AJ328" s="258" t="s">
        <v>267</v>
      </c>
      <c r="AK328" s="258" t="s">
        <v>265</v>
      </c>
      <c r="AL328" s="258" t="s">
        <v>267</v>
      </c>
      <c r="AM328" s="258" t="s">
        <v>267</v>
      </c>
      <c r="AN328" s="258" t="s">
        <v>267</v>
      </c>
      <c r="AO328" s="258" t="s">
        <v>267</v>
      </c>
      <c r="AP328" s="258" t="s">
        <v>267</v>
      </c>
    </row>
    <row r="329" spans="1:42" x14ac:dyDescent="0.2">
      <c r="A329" s="258">
        <v>209451</v>
      </c>
      <c r="B329" s="258" t="str">
        <f>VLOOKUP(A329,'[2]اعلام كامل'!$A$2:$E$7000,5,0)</f>
        <v>س4</v>
      </c>
      <c r="C329" s="258" t="s">
        <v>265</v>
      </c>
      <c r="D329" s="258" t="s">
        <v>267</v>
      </c>
      <c r="E329" s="258" t="s">
        <v>267</v>
      </c>
      <c r="F329" s="258" t="s">
        <v>267</v>
      </c>
      <c r="G329" s="258" t="s">
        <v>267</v>
      </c>
      <c r="H329" s="258" t="s">
        <v>267</v>
      </c>
      <c r="I329" s="258" t="s">
        <v>265</v>
      </c>
      <c r="J329" s="258" t="s">
        <v>265</v>
      </c>
      <c r="K329" s="258" t="s">
        <v>267</v>
      </c>
      <c r="L329" s="258" t="s">
        <v>265</v>
      </c>
      <c r="M329" s="258" t="s">
        <v>265</v>
      </c>
      <c r="N329" s="258" t="s">
        <v>265</v>
      </c>
      <c r="O329" s="258" t="s">
        <v>267</v>
      </c>
      <c r="P329" s="258" t="s">
        <v>265</v>
      </c>
      <c r="Q329" s="258" t="s">
        <v>267</v>
      </c>
      <c r="R329" s="258" t="s">
        <v>265</v>
      </c>
      <c r="S329" s="258" t="s">
        <v>267</v>
      </c>
      <c r="T329" s="258" t="s">
        <v>267</v>
      </c>
      <c r="U329" s="258" t="s">
        <v>266</v>
      </c>
      <c r="V329" s="258" t="s">
        <v>265</v>
      </c>
      <c r="W329" s="258" t="s">
        <v>267</v>
      </c>
      <c r="X329" s="258" t="s">
        <v>265</v>
      </c>
      <c r="Y329" s="258" t="s">
        <v>265</v>
      </c>
      <c r="Z329" s="258" t="s">
        <v>267</v>
      </c>
      <c r="AA329" s="258" t="s">
        <v>265</v>
      </c>
      <c r="AB329" s="258" t="s">
        <v>267</v>
      </c>
      <c r="AC329" s="258" t="s">
        <v>267</v>
      </c>
      <c r="AD329" s="258" t="s">
        <v>267</v>
      </c>
      <c r="AE329" s="258" t="s">
        <v>267</v>
      </c>
      <c r="AF329" s="258" t="s">
        <v>265</v>
      </c>
      <c r="AG329" s="258" t="s">
        <v>267</v>
      </c>
      <c r="AH329" s="258" t="s">
        <v>267</v>
      </c>
      <c r="AI329" s="258" t="s">
        <v>265</v>
      </c>
      <c r="AJ329" s="258" t="s">
        <v>267</v>
      </c>
      <c r="AK329" s="258" t="s">
        <v>265</v>
      </c>
      <c r="AL329" s="258" t="s">
        <v>267</v>
      </c>
      <c r="AM329" s="258" t="s">
        <v>267</v>
      </c>
      <c r="AN329" s="258" t="s">
        <v>267</v>
      </c>
      <c r="AO329" s="258" t="s">
        <v>267</v>
      </c>
      <c r="AP329" s="258" t="s">
        <v>265</v>
      </c>
    </row>
    <row r="330" spans="1:42" x14ac:dyDescent="0.2">
      <c r="A330" s="258">
        <v>209507</v>
      </c>
      <c r="B330" s="258" t="str">
        <f>VLOOKUP(A330,'[2]اعلام كامل'!$A$2:$E$7000,5,0)</f>
        <v>س4</v>
      </c>
      <c r="C330" s="258" t="s">
        <v>267</v>
      </c>
      <c r="D330" s="258" t="s">
        <v>267</v>
      </c>
      <c r="E330" s="258" t="s">
        <v>265</v>
      </c>
      <c r="F330" s="258" t="s">
        <v>266</v>
      </c>
      <c r="G330" s="258" t="s">
        <v>265</v>
      </c>
      <c r="H330" s="258" t="s">
        <v>267</v>
      </c>
      <c r="I330" s="258" t="s">
        <v>265</v>
      </c>
      <c r="J330" s="258" t="s">
        <v>265</v>
      </c>
      <c r="K330" s="258" t="s">
        <v>265</v>
      </c>
      <c r="L330" s="258" t="s">
        <v>265</v>
      </c>
      <c r="M330" s="258" t="s">
        <v>265</v>
      </c>
      <c r="N330" s="258" t="s">
        <v>265</v>
      </c>
      <c r="O330" s="258" t="s">
        <v>265</v>
      </c>
      <c r="P330" s="258" t="s">
        <v>267</v>
      </c>
      <c r="Q330" s="258" t="s">
        <v>265</v>
      </c>
      <c r="R330" s="258" t="s">
        <v>267</v>
      </c>
      <c r="S330" s="258" t="s">
        <v>265</v>
      </c>
      <c r="T330" s="258" t="s">
        <v>265</v>
      </c>
      <c r="U330" s="258" t="s">
        <v>265</v>
      </c>
      <c r="V330" s="258" t="s">
        <v>265</v>
      </c>
      <c r="W330" s="258" t="s">
        <v>267</v>
      </c>
      <c r="X330" s="258" t="s">
        <v>267</v>
      </c>
      <c r="Y330" s="258" t="s">
        <v>267</v>
      </c>
      <c r="Z330" s="258" t="s">
        <v>267</v>
      </c>
      <c r="AA330" s="258" t="s">
        <v>267</v>
      </c>
      <c r="AB330" s="258" t="s">
        <v>265</v>
      </c>
      <c r="AC330" s="258" t="s">
        <v>265</v>
      </c>
      <c r="AD330" s="258" t="s">
        <v>265</v>
      </c>
      <c r="AE330" s="258" t="s">
        <v>265</v>
      </c>
      <c r="AF330" s="258" t="s">
        <v>265</v>
      </c>
      <c r="AG330" s="258" t="s">
        <v>267</v>
      </c>
      <c r="AH330" s="258" t="s">
        <v>267</v>
      </c>
      <c r="AI330" s="258" t="s">
        <v>265</v>
      </c>
      <c r="AJ330" s="258" t="s">
        <v>267</v>
      </c>
      <c r="AK330" s="258" t="s">
        <v>267</v>
      </c>
      <c r="AL330" s="258" t="s">
        <v>267</v>
      </c>
      <c r="AM330" s="258" t="s">
        <v>267</v>
      </c>
      <c r="AN330" s="258" t="s">
        <v>267</v>
      </c>
      <c r="AO330" s="258" t="s">
        <v>267</v>
      </c>
      <c r="AP330" s="258" t="s">
        <v>265</v>
      </c>
    </row>
    <row r="331" spans="1:42" x14ac:dyDescent="0.2">
      <c r="A331" s="258">
        <v>209742</v>
      </c>
      <c r="B331" s="258" t="str">
        <f>VLOOKUP(A331,'[2]اعلام كامل'!$A$2:$E$7000,5,0)</f>
        <v>س4</v>
      </c>
      <c r="C331" s="258" t="s">
        <v>267</v>
      </c>
      <c r="D331" s="258" t="s">
        <v>267</v>
      </c>
      <c r="E331" s="258" t="s">
        <v>267</v>
      </c>
      <c r="F331" s="258" t="s">
        <v>266</v>
      </c>
      <c r="G331" s="258" t="s">
        <v>265</v>
      </c>
      <c r="H331" s="258" t="s">
        <v>265</v>
      </c>
      <c r="I331" s="258" t="s">
        <v>267</v>
      </c>
      <c r="J331" s="258" t="s">
        <v>265</v>
      </c>
      <c r="K331" s="258" t="s">
        <v>267</v>
      </c>
      <c r="L331" s="258" t="s">
        <v>265</v>
      </c>
      <c r="M331" s="258" t="s">
        <v>265</v>
      </c>
      <c r="N331" s="258" t="s">
        <v>267</v>
      </c>
      <c r="O331" s="258" t="s">
        <v>267</v>
      </c>
      <c r="P331" s="258" t="s">
        <v>265</v>
      </c>
      <c r="Q331" s="258" t="s">
        <v>265</v>
      </c>
      <c r="R331" s="258" t="s">
        <v>267</v>
      </c>
      <c r="S331" s="258" t="s">
        <v>267</v>
      </c>
      <c r="T331" s="258" t="s">
        <v>267</v>
      </c>
      <c r="U331" s="258" t="s">
        <v>267</v>
      </c>
      <c r="V331" s="258" t="s">
        <v>267</v>
      </c>
      <c r="W331" s="258" t="s">
        <v>265</v>
      </c>
      <c r="X331" s="258" t="s">
        <v>267</v>
      </c>
      <c r="Y331" s="258" t="s">
        <v>265</v>
      </c>
      <c r="Z331" s="258" t="s">
        <v>265</v>
      </c>
      <c r="AA331" s="258" t="s">
        <v>267</v>
      </c>
      <c r="AB331" s="258" t="s">
        <v>267</v>
      </c>
      <c r="AC331" s="258" t="s">
        <v>267</v>
      </c>
      <c r="AD331" s="258" t="s">
        <v>267</v>
      </c>
      <c r="AE331" s="258" t="s">
        <v>267</v>
      </c>
      <c r="AF331" s="258" t="s">
        <v>267</v>
      </c>
      <c r="AG331" s="258" t="s">
        <v>267</v>
      </c>
      <c r="AH331" s="258" t="s">
        <v>265</v>
      </c>
      <c r="AI331" s="258" t="s">
        <v>265</v>
      </c>
      <c r="AJ331" s="258" t="s">
        <v>266</v>
      </c>
      <c r="AK331" s="258" t="s">
        <v>267</v>
      </c>
      <c r="AL331" s="258" t="s">
        <v>267</v>
      </c>
      <c r="AM331" s="258" t="s">
        <v>267</v>
      </c>
      <c r="AN331" s="258" t="s">
        <v>267</v>
      </c>
      <c r="AO331" s="258" t="s">
        <v>266</v>
      </c>
      <c r="AP331" s="258" t="s">
        <v>267</v>
      </c>
    </row>
    <row r="332" spans="1:42" x14ac:dyDescent="0.2">
      <c r="A332" s="258">
        <v>209859</v>
      </c>
      <c r="B332" s="258" t="str">
        <f>VLOOKUP(A332,'[2]اعلام كامل'!$A$2:$E$7000,5,0)</f>
        <v>س4</v>
      </c>
      <c r="C332" s="258" t="s">
        <v>265</v>
      </c>
      <c r="D332" s="258" t="s">
        <v>265</v>
      </c>
      <c r="E332" s="258" t="s">
        <v>265</v>
      </c>
      <c r="F332" s="258" t="s">
        <v>265</v>
      </c>
      <c r="G332" s="258" t="s">
        <v>267</v>
      </c>
      <c r="H332" s="258" t="s">
        <v>265</v>
      </c>
      <c r="I332" s="258" t="s">
        <v>267</v>
      </c>
      <c r="J332" s="258" t="s">
        <v>265</v>
      </c>
      <c r="K332" s="258" t="s">
        <v>265</v>
      </c>
      <c r="L332" s="258" t="s">
        <v>267</v>
      </c>
      <c r="M332" s="258" t="s">
        <v>267</v>
      </c>
      <c r="N332" s="258" t="s">
        <v>267</v>
      </c>
      <c r="O332" s="258" t="s">
        <v>265</v>
      </c>
      <c r="P332" s="258" t="s">
        <v>267</v>
      </c>
      <c r="Q332" s="258" t="s">
        <v>265</v>
      </c>
      <c r="R332" s="258" t="s">
        <v>265</v>
      </c>
      <c r="S332" s="258" t="s">
        <v>265</v>
      </c>
      <c r="T332" s="258" t="s">
        <v>266</v>
      </c>
      <c r="U332" s="258" t="s">
        <v>266</v>
      </c>
      <c r="V332" s="258" t="s">
        <v>265</v>
      </c>
      <c r="W332" s="258" t="s">
        <v>267</v>
      </c>
      <c r="X332" s="258" t="s">
        <v>267</v>
      </c>
      <c r="Y332" s="258" t="s">
        <v>267</v>
      </c>
      <c r="Z332" s="258" t="s">
        <v>267</v>
      </c>
      <c r="AA332" s="258" t="s">
        <v>267</v>
      </c>
      <c r="AB332" s="258" t="s">
        <v>267</v>
      </c>
      <c r="AC332" s="258" t="s">
        <v>267</v>
      </c>
      <c r="AD332" s="258" t="s">
        <v>267</v>
      </c>
      <c r="AE332" s="258" t="s">
        <v>265</v>
      </c>
      <c r="AF332" s="258" t="s">
        <v>267</v>
      </c>
      <c r="AG332" s="258" t="s">
        <v>267</v>
      </c>
      <c r="AH332" s="258" t="s">
        <v>267</v>
      </c>
      <c r="AI332" s="258" t="s">
        <v>267</v>
      </c>
      <c r="AJ332" s="258" t="s">
        <v>267</v>
      </c>
      <c r="AK332" s="258" t="s">
        <v>267</v>
      </c>
      <c r="AL332" s="258" t="s">
        <v>267</v>
      </c>
      <c r="AM332" s="258" t="s">
        <v>267</v>
      </c>
      <c r="AN332" s="258" t="s">
        <v>267</v>
      </c>
      <c r="AO332" s="258" t="s">
        <v>267</v>
      </c>
      <c r="AP332" s="258" t="s">
        <v>267</v>
      </c>
    </row>
    <row r="333" spans="1:42" x14ac:dyDescent="0.2">
      <c r="A333" s="258">
        <v>210242</v>
      </c>
      <c r="B333" s="258" t="str">
        <f>VLOOKUP(A333,'[2]اعلام كامل'!$A$2:$E$7000,5,0)</f>
        <v>س4</v>
      </c>
      <c r="C333" s="258" t="s">
        <v>267</v>
      </c>
      <c r="D333" s="258" t="s">
        <v>267</v>
      </c>
      <c r="E333" s="258" t="s">
        <v>265</v>
      </c>
      <c r="F333" s="258" t="s">
        <v>266</v>
      </c>
      <c r="G333" s="258" t="s">
        <v>266</v>
      </c>
      <c r="H333" s="258" t="s">
        <v>267</v>
      </c>
      <c r="I333" s="258" t="s">
        <v>267</v>
      </c>
      <c r="J333" s="258" t="s">
        <v>265</v>
      </c>
      <c r="K333" s="258" t="s">
        <v>267</v>
      </c>
      <c r="L333" s="258" t="s">
        <v>266</v>
      </c>
      <c r="M333" s="258" t="s">
        <v>267</v>
      </c>
      <c r="N333" s="258" t="s">
        <v>267</v>
      </c>
      <c r="O333" s="258" t="s">
        <v>266</v>
      </c>
      <c r="P333" s="258" t="s">
        <v>265</v>
      </c>
      <c r="Q333" s="258" t="s">
        <v>267</v>
      </c>
      <c r="R333" s="258" t="s">
        <v>266</v>
      </c>
      <c r="S333" s="258" t="s">
        <v>265</v>
      </c>
      <c r="T333" s="258" t="s">
        <v>267</v>
      </c>
      <c r="U333" s="258" t="s">
        <v>267</v>
      </c>
      <c r="V333" s="258" t="s">
        <v>267</v>
      </c>
      <c r="W333" s="258" t="s">
        <v>267</v>
      </c>
      <c r="X333" s="258" t="s">
        <v>265</v>
      </c>
      <c r="Y333" s="258" t="s">
        <v>265</v>
      </c>
      <c r="Z333" s="258" t="s">
        <v>267</v>
      </c>
      <c r="AA333" s="258" t="s">
        <v>267</v>
      </c>
      <c r="AB333" s="258" t="s">
        <v>265</v>
      </c>
      <c r="AC333" s="258" t="s">
        <v>267</v>
      </c>
      <c r="AD333" s="258" t="s">
        <v>267</v>
      </c>
      <c r="AE333" s="258" t="s">
        <v>265</v>
      </c>
      <c r="AF333" s="258" t="s">
        <v>267</v>
      </c>
      <c r="AG333" s="258" t="s">
        <v>267</v>
      </c>
      <c r="AH333" s="258" t="s">
        <v>267</v>
      </c>
      <c r="AI333" s="258" t="s">
        <v>265</v>
      </c>
      <c r="AJ333" s="258" t="s">
        <v>267</v>
      </c>
      <c r="AK333" s="258" t="s">
        <v>266</v>
      </c>
      <c r="AL333" s="258" t="s">
        <v>265</v>
      </c>
      <c r="AM333" s="258" t="s">
        <v>265</v>
      </c>
      <c r="AN333" s="258" t="s">
        <v>265</v>
      </c>
      <c r="AO333" s="258" t="s">
        <v>265</v>
      </c>
      <c r="AP333" s="258" t="s">
        <v>267</v>
      </c>
    </row>
    <row r="334" spans="1:42" x14ac:dyDescent="0.2">
      <c r="A334" s="258">
        <v>210259</v>
      </c>
      <c r="B334" s="258" t="str">
        <f>VLOOKUP(A334,'[2]اعلام كامل'!$A$2:$E$7000,5,0)</f>
        <v>س4</v>
      </c>
      <c r="C334" s="258" t="s">
        <v>265</v>
      </c>
      <c r="D334" s="258" t="s">
        <v>265</v>
      </c>
      <c r="E334" s="258" t="s">
        <v>267</v>
      </c>
      <c r="F334" s="258" t="s">
        <v>267</v>
      </c>
      <c r="G334" s="258" t="s">
        <v>267</v>
      </c>
      <c r="H334" s="258" t="s">
        <v>265</v>
      </c>
      <c r="I334" s="258" t="s">
        <v>265</v>
      </c>
      <c r="J334" s="258" t="s">
        <v>267</v>
      </c>
      <c r="K334" s="258" t="s">
        <v>267</v>
      </c>
      <c r="L334" s="258" t="s">
        <v>267</v>
      </c>
      <c r="M334" s="258" t="s">
        <v>265</v>
      </c>
      <c r="N334" s="258" t="s">
        <v>265</v>
      </c>
      <c r="O334" s="258" t="s">
        <v>265</v>
      </c>
      <c r="P334" s="258" t="s">
        <v>265</v>
      </c>
      <c r="Q334" s="258" t="s">
        <v>265</v>
      </c>
      <c r="R334" s="258" t="s">
        <v>267</v>
      </c>
      <c r="S334" s="258" t="s">
        <v>267</v>
      </c>
      <c r="T334" s="258" t="s">
        <v>267</v>
      </c>
      <c r="U334" s="258" t="s">
        <v>267</v>
      </c>
      <c r="V334" s="258" t="s">
        <v>267</v>
      </c>
      <c r="W334" s="258" t="s">
        <v>267</v>
      </c>
      <c r="X334" s="258" t="s">
        <v>267</v>
      </c>
      <c r="Y334" s="258" t="s">
        <v>267</v>
      </c>
      <c r="Z334" s="258" t="s">
        <v>265</v>
      </c>
      <c r="AA334" s="258" t="s">
        <v>267</v>
      </c>
      <c r="AB334" s="258" t="s">
        <v>267</v>
      </c>
      <c r="AC334" s="258" t="s">
        <v>267</v>
      </c>
      <c r="AD334" s="258" t="s">
        <v>267</v>
      </c>
      <c r="AE334" s="258" t="s">
        <v>267</v>
      </c>
      <c r="AF334" s="258" t="s">
        <v>267</v>
      </c>
      <c r="AG334" s="258" t="s">
        <v>267</v>
      </c>
      <c r="AH334" s="258" t="s">
        <v>267</v>
      </c>
      <c r="AI334" s="258" t="s">
        <v>267</v>
      </c>
      <c r="AJ334" s="258" t="s">
        <v>267</v>
      </c>
      <c r="AK334" s="258" t="s">
        <v>267</v>
      </c>
      <c r="AL334" s="258" t="s">
        <v>267</v>
      </c>
      <c r="AM334" s="258" t="s">
        <v>267</v>
      </c>
      <c r="AN334" s="258" t="s">
        <v>267</v>
      </c>
      <c r="AO334" s="258" t="s">
        <v>267</v>
      </c>
      <c r="AP334" s="258" t="s">
        <v>265</v>
      </c>
    </row>
    <row r="335" spans="1:42" x14ac:dyDescent="0.2">
      <c r="A335" s="258">
        <v>210323</v>
      </c>
      <c r="B335" s="258" t="str">
        <f>VLOOKUP(A335,'[2]اعلام كامل'!$A$2:$E$7000,5,0)</f>
        <v>س4</v>
      </c>
      <c r="C335" s="258" t="s">
        <v>267</v>
      </c>
      <c r="D335" s="258" t="s">
        <v>267</v>
      </c>
      <c r="E335" s="258" t="s">
        <v>267</v>
      </c>
      <c r="F335" s="258" t="s">
        <v>265</v>
      </c>
      <c r="G335" s="258" t="s">
        <v>265</v>
      </c>
      <c r="H335" s="258" t="s">
        <v>267</v>
      </c>
      <c r="I335" s="258" t="s">
        <v>267</v>
      </c>
      <c r="J335" s="258" t="s">
        <v>267</v>
      </c>
      <c r="K335" s="258" t="s">
        <v>266</v>
      </c>
      <c r="L335" s="258" t="s">
        <v>267</v>
      </c>
      <c r="M335" s="258" t="s">
        <v>267</v>
      </c>
      <c r="N335" s="258" t="s">
        <v>267</v>
      </c>
      <c r="O335" s="258" t="s">
        <v>267</v>
      </c>
      <c r="P335" s="258" t="s">
        <v>267</v>
      </c>
      <c r="Q335" s="258" t="s">
        <v>265</v>
      </c>
      <c r="R335" s="258" t="s">
        <v>267</v>
      </c>
      <c r="S335" s="258" t="s">
        <v>265</v>
      </c>
      <c r="T335" s="258" t="s">
        <v>265</v>
      </c>
      <c r="U335" s="258" t="s">
        <v>265</v>
      </c>
      <c r="V335" s="258" t="s">
        <v>265</v>
      </c>
      <c r="W335" s="258" t="s">
        <v>265</v>
      </c>
      <c r="X335" s="258" t="s">
        <v>265</v>
      </c>
      <c r="Y335" s="258" t="s">
        <v>265</v>
      </c>
      <c r="Z335" s="258" t="s">
        <v>265</v>
      </c>
      <c r="AA335" s="258" t="s">
        <v>265</v>
      </c>
      <c r="AB335" s="258" t="s">
        <v>267</v>
      </c>
      <c r="AC335" s="258" t="s">
        <v>265</v>
      </c>
      <c r="AD335" s="258" t="s">
        <v>265</v>
      </c>
      <c r="AE335" s="258" t="s">
        <v>265</v>
      </c>
      <c r="AF335" s="258" t="s">
        <v>267</v>
      </c>
      <c r="AG335" s="258" t="s">
        <v>267</v>
      </c>
      <c r="AH335" s="258" t="s">
        <v>265</v>
      </c>
      <c r="AI335" s="258" t="s">
        <v>265</v>
      </c>
      <c r="AJ335" s="258" t="s">
        <v>267</v>
      </c>
      <c r="AK335" s="258" t="s">
        <v>267</v>
      </c>
      <c r="AL335" s="258" t="s">
        <v>267</v>
      </c>
      <c r="AM335" s="258" t="s">
        <v>267</v>
      </c>
      <c r="AN335" s="258" t="s">
        <v>267</v>
      </c>
      <c r="AO335" s="258" t="s">
        <v>267</v>
      </c>
      <c r="AP335" s="258" t="s">
        <v>265</v>
      </c>
    </row>
    <row r="336" spans="1:42" x14ac:dyDescent="0.2">
      <c r="A336" s="258">
        <v>210324</v>
      </c>
      <c r="B336" s="258" t="str">
        <f>VLOOKUP(A336,'[2]اعلام كامل'!$A$2:$E$7000,5,0)</f>
        <v>س4</v>
      </c>
      <c r="C336" s="258" t="s">
        <v>267</v>
      </c>
      <c r="D336" s="258" t="s">
        <v>267</v>
      </c>
      <c r="E336" s="258" t="s">
        <v>267</v>
      </c>
      <c r="F336" s="258" t="s">
        <v>267</v>
      </c>
      <c r="G336" s="258" t="s">
        <v>265</v>
      </c>
      <c r="H336" s="258" t="s">
        <v>267</v>
      </c>
      <c r="I336" s="258" t="s">
        <v>267</v>
      </c>
      <c r="J336" s="258" t="s">
        <v>267</v>
      </c>
      <c r="K336" s="258" t="s">
        <v>267</v>
      </c>
      <c r="L336" s="258" t="s">
        <v>265</v>
      </c>
      <c r="M336" s="258" t="s">
        <v>267</v>
      </c>
      <c r="N336" s="258" t="s">
        <v>267</v>
      </c>
      <c r="O336" s="258" t="s">
        <v>267</v>
      </c>
      <c r="P336" s="258" t="s">
        <v>267</v>
      </c>
      <c r="Q336" s="258" t="s">
        <v>265</v>
      </c>
      <c r="R336" s="258" t="s">
        <v>265</v>
      </c>
      <c r="S336" s="258" t="s">
        <v>265</v>
      </c>
      <c r="T336" s="258" t="s">
        <v>265</v>
      </c>
      <c r="U336" s="258" t="s">
        <v>265</v>
      </c>
      <c r="V336" s="258" t="s">
        <v>265</v>
      </c>
      <c r="W336" s="258" t="s">
        <v>265</v>
      </c>
      <c r="X336" s="258" t="s">
        <v>265</v>
      </c>
      <c r="Y336" s="258" t="s">
        <v>265</v>
      </c>
      <c r="Z336" s="258" t="s">
        <v>265</v>
      </c>
      <c r="AA336" s="258" t="s">
        <v>267</v>
      </c>
      <c r="AB336" s="258" t="s">
        <v>267</v>
      </c>
      <c r="AC336" s="258" t="s">
        <v>265</v>
      </c>
      <c r="AD336" s="258" t="s">
        <v>265</v>
      </c>
      <c r="AE336" s="258" t="s">
        <v>267</v>
      </c>
      <c r="AF336" s="258" t="s">
        <v>267</v>
      </c>
      <c r="AG336" s="258" t="s">
        <v>267</v>
      </c>
      <c r="AH336" s="258" t="s">
        <v>267</v>
      </c>
      <c r="AI336" s="258" t="s">
        <v>265</v>
      </c>
      <c r="AJ336" s="258" t="s">
        <v>267</v>
      </c>
      <c r="AK336" s="258" t="s">
        <v>267</v>
      </c>
      <c r="AL336" s="258" t="s">
        <v>267</v>
      </c>
      <c r="AM336" s="258" t="s">
        <v>265</v>
      </c>
      <c r="AN336" s="258" t="s">
        <v>267</v>
      </c>
      <c r="AO336" s="258" t="s">
        <v>267</v>
      </c>
      <c r="AP336" s="258" t="s">
        <v>265</v>
      </c>
    </row>
    <row r="337" spans="1:42" x14ac:dyDescent="0.2">
      <c r="A337" s="258">
        <v>210496</v>
      </c>
      <c r="B337" s="258" t="str">
        <f>VLOOKUP(A337,'[2]اعلام كامل'!$A$2:$E$7000,5,0)</f>
        <v>س4</v>
      </c>
      <c r="C337" s="258" t="s">
        <v>265</v>
      </c>
      <c r="D337" s="258" t="s">
        <v>267</v>
      </c>
      <c r="E337" s="258" t="s">
        <v>265</v>
      </c>
      <c r="F337" s="258" t="s">
        <v>267</v>
      </c>
      <c r="G337" s="258" t="s">
        <v>265</v>
      </c>
      <c r="H337" s="258" t="s">
        <v>267</v>
      </c>
      <c r="I337" s="258" t="s">
        <v>267</v>
      </c>
      <c r="J337" s="258" t="s">
        <v>267</v>
      </c>
      <c r="K337" s="258" t="s">
        <v>267</v>
      </c>
      <c r="L337" s="258" t="s">
        <v>267</v>
      </c>
      <c r="M337" s="258" t="s">
        <v>267</v>
      </c>
      <c r="N337" s="258" t="s">
        <v>267</v>
      </c>
      <c r="O337" s="258" t="s">
        <v>267</v>
      </c>
      <c r="P337" s="258" t="s">
        <v>267</v>
      </c>
      <c r="Q337" s="258" t="s">
        <v>265</v>
      </c>
      <c r="R337" s="258" t="s">
        <v>267</v>
      </c>
      <c r="S337" s="258" t="s">
        <v>267</v>
      </c>
      <c r="T337" s="258" t="s">
        <v>265</v>
      </c>
      <c r="U337" s="258" t="s">
        <v>265</v>
      </c>
      <c r="V337" s="258" t="s">
        <v>265</v>
      </c>
      <c r="W337" s="258" t="s">
        <v>267</v>
      </c>
      <c r="X337" s="258" t="s">
        <v>267</v>
      </c>
      <c r="Y337" s="258" t="s">
        <v>267</v>
      </c>
      <c r="Z337" s="258" t="s">
        <v>267</v>
      </c>
      <c r="AA337" s="258" t="s">
        <v>267</v>
      </c>
      <c r="AB337" s="258" t="s">
        <v>267</v>
      </c>
      <c r="AC337" s="258" t="s">
        <v>267</v>
      </c>
      <c r="AD337" s="258" t="s">
        <v>267</v>
      </c>
      <c r="AE337" s="258" t="s">
        <v>265</v>
      </c>
      <c r="AF337" s="258" t="s">
        <v>267</v>
      </c>
      <c r="AG337" s="258" t="s">
        <v>267</v>
      </c>
      <c r="AH337" s="258" t="s">
        <v>267</v>
      </c>
      <c r="AI337" s="258" t="s">
        <v>267</v>
      </c>
      <c r="AJ337" s="258" t="s">
        <v>267</v>
      </c>
      <c r="AK337" s="258" t="s">
        <v>267</v>
      </c>
      <c r="AL337" s="258" t="s">
        <v>267</v>
      </c>
      <c r="AM337" s="258" t="s">
        <v>267</v>
      </c>
      <c r="AN337" s="258" t="s">
        <v>267</v>
      </c>
      <c r="AO337" s="258" t="s">
        <v>267</v>
      </c>
      <c r="AP337" s="258" t="s">
        <v>267</v>
      </c>
    </row>
    <row r="338" spans="1:42" x14ac:dyDescent="0.2">
      <c r="A338" s="258">
        <v>210583</v>
      </c>
      <c r="B338" s="258" t="str">
        <f>VLOOKUP(A338,'[2]اعلام كامل'!$A$2:$E$7000,5,0)</f>
        <v>س4</v>
      </c>
      <c r="C338" s="258" t="s">
        <v>265</v>
      </c>
      <c r="D338" s="258" t="s">
        <v>267</v>
      </c>
      <c r="E338" s="258" t="s">
        <v>265</v>
      </c>
      <c r="F338" s="258" t="s">
        <v>265</v>
      </c>
      <c r="G338" s="258" t="s">
        <v>265</v>
      </c>
      <c r="H338" s="258" t="s">
        <v>265</v>
      </c>
      <c r="I338" s="258" t="s">
        <v>266</v>
      </c>
      <c r="J338" s="258" t="s">
        <v>265</v>
      </c>
      <c r="K338" s="258" t="s">
        <v>266</v>
      </c>
      <c r="L338" s="258" t="s">
        <v>267</v>
      </c>
      <c r="M338" s="258" t="s">
        <v>267</v>
      </c>
      <c r="N338" s="258" t="s">
        <v>267</v>
      </c>
      <c r="O338" s="258" t="s">
        <v>267</v>
      </c>
      <c r="P338" s="258" t="s">
        <v>265</v>
      </c>
      <c r="Q338" s="258" t="s">
        <v>265</v>
      </c>
      <c r="R338" s="258" t="s">
        <v>265</v>
      </c>
      <c r="S338" s="258" t="s">
        <v>267</v>
      </c>
      <c r="T338" s="258" t="s">
        <v>267</v>
      </c>
      <c r="U338" s="258" t="s">
        <v>267</v>
      </c>
      <c r="V338" s="258" t="s">
        <v>267</v>
      </c>
      <c r="W338" s="258" t="s">
        <v>265</v>
      </c>
      <c r="X338" s="258" t="s">
        <v>265</v>
      </c>
      <c r="Y338" s="258" t="s">
        <v>265</v>
      </c>
      <c r="Z338" s="258" t="s">
        <v>265</v>
      </c>
      <c r="AA338" s="258" t="s">
        <v>265</v>
      </c>
      <c r="AB338" s="258" t="s">
        <v>267</v>
      </c>
      <c r="AC338" s="258" t="s">
        <v>267</v>
      </c>
      <c r="AD338" s="258" t="s">
        <v>267</v>
      </c>
      <c r="AE338" s="258" t="s">
        <v>267</v>
      </c>
      <c r="AF338" s="258" t="s">
        <v>265</v>
      </c>
      <c r="AG338" s="258" t="s">
        <v>267</v>
      </c>
      <c r="AH338" s="258" t="s">
        <v>265</v>
      </c>
      <c r="AI338" s="258" t="s">
        <v>265</v>
      </c>
      <c r="AJ338" s="258" t="s">
        <v>267</v>
      </c>
      <c r="AK338" s="258" t="s">
        <v>267</v>
      </c>
      <c r="AL338" s="258" t="s">
        <v>267</v>
      </c>
      <c r="AM338" s="258" t="s">
        <v>267</v>
      </c>
      <c r="AN338" s="258" t="s">
        <v>267</v>
      </c>
      <c r="AO338" s="258" t="s">
        <v>267</v>
      </c>
      <c r="AP338" s="258" t="s">
        <v>265</v>
      </c>
    </row>
    <row r="339" spans="1:42" x14ac:dyDescent="0.2">
      <c r="A339" s="258">
        <v>210629</v>
      </c>
      <c r="B339" s="258" t="str">
        <f>VLOOKUP(A339,'[2]اعلام كامل'!$A$2:$E$7000,5,0)</f>
        <v>س4</v>
      </c>
      <c r="C339" s="258" t="s">
        <v>265</v>
      </c>
      <c r="D339" s="258" t="s">
        <v>267</v>
      </c>
      <c r="E339" s="258" t="s">
        <v>267</v>
      </c>
      <c r="F339" s="258" t="s">
        <v>265</v>
      </c>
      <c r="G339" s="258" t="s">
        <v>265</v>
      </c>
      <c r="H339" s="258" t="s">
        <v>265</v>
      </c>
      <c r="I339" s="258" t="s">
        <v>267</v>
      </c>
      <c r="J339" s="258" t="s">
        <v>265</v>
      </c>
      <c r="K339" s="258" t="s">
        <v>265</v>
      </c>
      <c r="L339" s="258" t="s">
        <v>267</v>
      </c>
      <c r="M339" s="258" t="s">
        <v>267</v>
      </c>
      <c r="N339" s="258" t="s">
        <v>267</v>
      </c>
      <c r="O339" s="258" t="s">
        <v>267</v>
      </c>
      <c r="P339" s="258" t="s">
        <v>267</v>
      </c>
      <c r="Q339" s="258" t="s">
        <v>266</v>
      </c>
      <c r="R339" s="258" t="s">
        <v>267</v>
      </c>
      <c r="S339" s="258" t="s">
        <v>267</v>
      </c>
      <c r="T339" s="258" t="s">
        <v>267</v>
      </c>
      <c r="U339" s="258" t="s">
        <v>267</v>
      </c>
      <c r="V339" s="258" t="s">
        <v>267</v>
      </c>
      <c r="W339" s="258" t="s">
        <v>267</v>
      </c>
      <c r="X339" s="258" t="s">
        <v>267</v>
      </c>
      <c r="Y339" s="258" t="s">
        <v>267</v>
      </c>
      <c r="Z339" s="258" t="s">
        <v>267</v>
      </c>
      <c r="AA339" s="258" t="s">
        <v>266</v>
      </c>
      <c r="AB339" s="258" t="s">
        <v>267</v>
      </c>
      <c r="AC339" s="258" t="s">
        <v>267</v>
      </c>
      <c r="AD339" s="258" t="s">
        <v>267</v>
      </c>
      <c r="AE339" s="258" t="s">
        <v>267</v>
      </c>
      <c r="AF339" s="258" t="s">
        <v>266</v>
      </c>
      <c r="AG339" s="258" t="s">
        <v>266</v>
      </c>
      <c r="AH339" s="258" t="s">
        <v>267</v>
      </c>
      <c r="AI339" s="258" t="s">
        <v>267</v>
      </c>
      <c r="AJ339" s="258" t="s">
        <v>266</v>
      </c>
      <c r="AK339" s="258" t="s">
        <v>266</v>
      </c>
      <c r="AL339" s="258" t="s">
        <v>267</v>
      </c>
      <c r="AM339" s="258" t="s">
        <v>267</v>
      </c>
      <c r="AN339" s="258" t="s">
        <v>266</v>
      </c>
      <c r="AO339" s="258" t="s">
        <v>267</v>
      </c>
      <c r="AP339" s="258" t="s">
        <v>267</v>
      </c>
    </row>
    <row r="340" spans="1:42" x14ac:dyDescent="0.2">
      <c r="A340" s="258">
        <v>210680</v>
      </c>
      <c r="B340" s="258" t="str">
        <f>VLOOKUP(A340,'[2]اعلام كامل'!$A$2:$E$7000,5,0)</f>
        <v>س4</v>
      </c>
      <c r="C340" s="258" t="s">
        <v>267</v>
      </c>
      <c r="D340" s="258" t="s">
        <v>267</v>
      </c>
      <c r="E340" s="258" t="s">
        <v>267</v>
      </c>
      <c r="F340" s="258" t="s">
        <v>265</v>
      </c>
      <c r="G340" s="258" t="s">
        <v>267</v>
      </c>
      <c r="H340" s="258" t="s">
        <v>265</v>
      </c>
      <c r="I340" s="258" t="s">
        <v>267</v>
      </c>
      <c r="J340" s="258" t="s">
        <v>265</v>
      </c>
      <c r="K340" s="258" t="s">
        <v>265</v>
      </c>
      <c r="L340" s="258" t="s">
        <v>267</v>
      </c>
      <c r="M340" s="258" t="s">
        <v>267</v>
      </c>
      <c r="N340" s="258" t="s">
        <v>267</v>
      </c>
      <c r="O340" s="258" t="s">
        <v>267</v>
      </c>
      <c r="P340" s="258" t="s">
        <v>265</v>
      </c>
      <c r="Q340" s="258" t="s">
        <v>267</v>
      </c>
      <c r="R340" s="258" t="s">
        <v>265</v>
      </c>
      <c r="S340" s="258" t="s">
        <v>265</v>
      </c>
      <c r="T340" s="258" t="s">
        <v>267</v>
      </c>
      <c r="U340" s="258" t="s">
        <v>267</v>
      </c>
      <c r="V340" s="258" t="s">
        <v>265</v>
      </c>
      <c r="W340" s="258" t="s">
        <v>265</v>
      </c>
      <c r="X340" s="258" t="s">
        <v>267</v>
      </c>
      <c r="Y340" s="258" t="s">
        <v>267</v>
      </c>
      <c r="Z340" s="258" t="s">
        <v>265</v>
      </c>
      <c r="AA340" s="258" t="s">
        <v>265</v>
      </c>
      <c r="AB340" s="258" t="s">
        <v>267</v>
      </c>
      <c r="AC340" s="258" t="s">
        <v>267</v>
      </c>
      <c r="AD340" s="258" t="s">
        <v>267</v>
      </c>
      <c r="AE340" s="258" t="s">
        <v>265</v>
      </c>
      <c r="AF340" s="258" t="s">
        <v>265</v>
      </c>
      <c r="AG340" s="258" t="s">
        <v>267</v>
      </c>
      <c r="AH340" s="258" t="s">
        <v>267</v>
      </c>
      <c r="AI340" s="258" t="s">
        <v>265</v>
      </c>
      <c r="AJ340" s="258" t="s">
        <v>267</v>
      </c>
      <c r="AK340" s="258" t="s">
        <v>265</v>
      </c>
      <c r="AL340" s="258" t="s">
        <v>267</v>
      </c>
      <c r="AM340" s="258" t="s">
        <v>267</v>
      </c>
      <c r="AN340" s="258" t="s">
        <v>267</v>
      </c>
      <c r="AO340" s="258" t="s">
        <v>267</v>
      </c>
      <c r="AP340" s="258" t="s">
        <v>265</v>
      </c>
    </row>
    <row r="341" spans="1:42" x14ac:dyDescent="0.2">
      <c r="A341" s="258">
        <v>210798</v>
      </c>
      <c r="B341" s="258" t="str">
        <f>VLOOKUP(A341,'[2]اعلام كامل'!$A$2:$E$7000,5,0)</f>
        <v>س4</v>
      </c>
      <c r="C341" s="258" t="s">
        <v>267</v>
      </c>
      <c r="D341" s="258" t="s">
        <v>267</v>
      </c>
      <c r="E341" s="258" t="s">
        <v>267</v>
      </c>
      <c r="F341" s="258" t="s">
        <v>267</v>
      </c>
      <c r="G341" s="258" t="s">
        <v>267</v>
      </c>
      <c r="H341" s="258" t="s">
        <v>267</v>
      </c>
      <c r="I341" s="258" t="s">
        <v>267</v>
      </c>
      <c r="J341" s="258" t="s">
        <v>267</v>
      </c>
      <c r="K341" s="258" t="s">
        <v>267</v>
      </c>
      <c r="L341" s="258" t="s">
        <v>267</v>
      </c>
      <c r="M341" s="258" t="s">
        <v>267</v>
      </c>
      <c r="N341" s="258" t="s">
        <v>267</v>
      </c>
      <c r="O341" s="258" t="s">
        <v>267</v>
      </c>
      <c r="P341" s="258" t="s">
        <v>267</v>
      </c>
      <c r="Q341" s="258" t="s">
        <v>265</v>
      </c>
      <c r="R341" s="258" t="s">
        <v>267</v>
      </c>
      <c r="S341" s="258" t="s">
        <v>267</v>
      </c>
      <c r="T341" s="258" t="s">
        <v>267</v>
      </c>
      <c r="U341" s="258" t="s">
        <v>267</v>
      </c>
      <c r="V341" s="258" t="s">
        <v>267</v>
      </c>
      <c r="W341" s="258" t="s">
        <v>265</v>
      </c>
      <c r="X341" s="258" t="s">
        <v>265</v>
      </c>
      <c r="Y341" s="258" t="s">
        <v>265</v>
      </c>
      <c r="Z341" s="258" t="s">
        <v>265</v>
      </c>
      <c r="AA341" s="258" t="s">
        <v>265</v>
      </c>
      <c r="AB341" s="258" t="s">
        <v>267</v>
      </c>
      <c r="AC341" s="258" t="s">
        <v>267</v>
      </c>
      <c r="AD341" s="258" t="s">
        <v>267</v>
      </c>
      <c r="AE341" s="258" t="s">
        <v>267</v>
      </c>
      <c r="AF341" s="258" t="s">
        <v>265</v>
      </c>
      <c r="AG341" s="258" t="s">
        <v>267</v>
      </c>
      <c r="AH341" s="258" t="s">
        <v>265</v>
      </c>
      <c r="AI341" s="258" t="s">
        <v>267</v>
      </c>
      <c r="AJ341" s="258" t="s">
        <v>267</v>
      </c>
      <c r="AK341" s="258" t="s">
        <v>267</v>
      </c>
      <c r="AL341" s="258" t="s">
        <v>267</v>
      </c>
      <c r="AM341" s="258" t="s">
        <v>267</v>
      </c>
      <c r="AN341" s="258" t="s">
        <v>267</v>
      </c>
      <c r="AO341" s="258" t="s">
        <v>267</v>
      </c>
      <c r="AP341" s="258" t="s">
        <v>265</v>
      </c>
    </row>
    <row r="342" spans="1:42" x14ac:dyDescent="0.2">
      <c r="A342" s="258">
        <v>210840</v>
      </c>
      <c r="B342" s="258" t="str">
        <f>VLOOKUP(A342,'[2]اعلام كامل'!$A$2:$E$7000,5,0)</f>
        <v>س4</v>
      </c>
      <c r="C342" s="258" t="s">
        <v>267</v>
      </c>
      <c r="D342" s="258" t="s">
        <v>267</v>
      </c>
      <c r="E342" s="258" t="s">
        <v>267</v>
      </c>
      <c r="F342" s="258" t="s">
        <v>267</v>
      </c>
      <c r="G342" s="258" t="s">
        <v>267</v>
      </c>
      <c r="H342" s="258" t="s">
        <v>267</v>
      </c>
      <c r="I342" s="258" t="s">
        <v>267</v>
      </c>
      <c r="J342" s="258" t="s">
        <v>267</v>
      </c>
      <c r="K342" s="258" t="s">
        <v>267</v>
      </c>
      <c r="L342" s="258" t="s">
        <v>267</v>
      </c>
      <c r="M342" s="258" t="s">
        <v>267</v>
      </c>
      <c r="N342" s="258" t="s">
        <v>267</v>
      </c>
      <c r="O342" s="258" t="s">
        <v>267</v>
      </c>
      <c r="P342" s="258" t="s">
        <v>267</v>
      </c>
      <c r="Q342" s="258" t="s">
        <v>265</v>
      </c>
      <c r="R342" s="258" t="s">
        <v>267</v>
      </c>
      <c r="S342" s="258" t="s">
        <v>265</v>
      </c>
      <c r="T342" s="258" t="s">
        <v>267</v>
      </c>
      <c r="U342" s="258" t="s">
        <v>267</v>
      </c>
      <c r="V342" s="258" t="s">
        <v>267</v>
      </c>
      <c r="W342" s="258" t="s">
        <v>265</v>
      </c>
      <c r="X342" s="258" t="s">
        <v>265</v>
      </c>
      <c r="Y342" s="258" t="s">
        <v>265</v>
      </c>
      <c r="Z342" s="258" t="s">
        <v>265</v>
      </c>
      <c r="AA342" s="258" t="s">
        <v>265</v>
      </c>
      <c r="AB342" s="258" t="s">
        <v>265</v>
      </c>
      <c r="AC342" s="258" t="s">
        <v>267</v>
      </c>
      <c r="AD342" s="258" t="s">
        <v>267</v>
      </c>
      <c r="AE342" s="258" t="s">
        <v>265</v>
      </c>
      <c r="AF342" s="258" t="s">
        <v>267</v>
      </c>
      <c r="AG342" s="258" t="s">
        <v>267</v>
      </c>
      <c r="AH342" s="258" t="s">
        <v>265</v>
      </c>
      <c r="AI342" s="258" t="s">
        <v>267</v>
      </c>
      <c r="AJ342" s="258" t="s">
        <v>267</v>
      </c>
      <c r="AK342" s="258" t="s">
        <v>267</v>
      </c>
      <c r="AL342" s="258" t="s">
        <v>267</v>
      </c>
      <c r="AM342" s="258" t="s">
        <v>265</v>
      </c>
      <c r="AN342" s="258" t="s">
        <v>267</v>
      </c>
      <c r="AO342" s="258" t="s">
        <v>267</v>
      </c>
      <c r="AP342" s="258" t="s">
        <v>265</v>
      </c>
    </row>
    <row r="343" spans="1:42" x14ac:dyDescent="0.2">
      <c r="A343" s="258">
        <v>210877</v>
      </c>
      <c r="B343" s="258" t="str">
        <f>VLOOKUP(A343,'[2]اعلام كامل'!$A$2:$E$7000,5,0)</f>
        <v>س4</v>
      </c>
      <c r="C343" s="258" t="s">
        <v>265</v>
      </c>
      <c r="D343" s="258" t="s">
        <v>267</v>
      </c>
      <c r="E343" s="258" t="s">
        <v>267</v>
      </c>
      <c r="F343" s="258" t="s">
        <v>267</v>
      </c>
      <c r="G343" s="258" t="s">
        <v>265</v>
      </c>
      <c r="H343" s="258" t="s">
        <v>267</v>
      </c>
      <c r="I343" s="258" t="s">
        <v>267</v>
      </c>
      <c r="J343" s="258" t="s">
        <v>267</v>
      </c>
      <c r="K343" s="258" t="s">
        <v>267</v>
      </c>
      <c r="L343" s="258" t="s">
        <v>267</v>
      </c>
      <c r="M343" s="258" t="s">
        <v>267</v>
      </c>
      <c r="N343" s="258" t="s">
        <v>267</v>
      </c>
      <c r="O343" s="258" t="s">
        <v>267</v>
      </c>
      <c r="P343" s="258" t="s">
        <v>267</v>
      </c>
      <c r="Q343" s="258" t="s">
        <v>265</v>
      </c>
      <c r="R343" s="258" t="s">
        <v>266</v>
      </c>
      <c r="S343" s="258" t="s">
        <v>267</v>
      </c>
      <c r="T343" s="258" t="s">
        <v>267</v>
      </c>
      <c r="U343" s="258" t="s">
        <v>267</v>
      </c>
      <c r="V343" s="258" t="s">
        <v>265</v>
      </c>
      <c r="W343" s="258" t="s">
        <v>267</v>
      </c>
      <c r="X343" s="258" t="s">
        <v>267</v>
      </c>
      <c r="Y343" s="258" t="s">
        <v>267</v>
      </c>
      <c r="Z343" s="258" t="s">
        <v>267</v>
      </c>
      <c r="AA343" s="258" t="s">
        <v>265</v>
      </c>
      <c r="AB343" s="258" t="s">
        <v>267</v>
      </c>
      <c r="AC343" s="258" t="s">
        <v>267</v>
      </c>
      <c r="AD343" s="258" t="s">
        <v>267</v>
      </c>
      <c r="AE343" s="258" t="s">
        <v>267</v>
      </c>
      <c r="AF343" s="258" t="s">
        <v>267</v>
      </c>
      <c r="AG343" s="258" t="s">
        <v>266</v>
      </c>
      <c r="AH343" s="258" t="s">
        <v>266</v>
      </c>
      <c r="AI343" s="258" t="s">
        <v>267</v>
      </c>
      <c r="AJ343" s="258" t="s">
        <v>266</v>
      </c>
      <c r="AK343" s="258" t="s">
        <v>267</v>
      </c>
      <c r="AL343" s="258" t="s">
        <v>266</v>
      </c>
      <c r="AM343" s="258" t="s">
        <v>266</v>
      </c>
      <c r="AN343" s="258" t="s">
        <v>266</v>
      </c>
      <c r="AO343" s="258" t="s">
        <v>266</v>
      </c>
      <c r="AP343" s="258" t="s">
        <v>266</v>
      </c>
    </row>
    <row r="344" spans="1:42" x14ac:dyDescent="0.2">
      <c r="A344" s="258">
        <v>210879</v>
      </c>
      <c r="B344" s="258" t="str">
        <f>VLOOKUP(A344,'[2]اعلام كامل'!$A$2:$E$7000,5,0)</f>
        <v>س4</v>
      </c>
      <c r="C344" s="258" t="s">
        <v>265</v>
      </c>
      <c r="D344" s="258" t="s">
        <v>267</v>
      </c>
      <c r="E344" s="258" t="s">
        <v>267</v>
      </c>
      <c r="F344" s="258" t="s">
        <v>265</v>
      </c>
      <c r="G344" s="258" t="s">
        <v>267</v>
      </c>
      <c r="H344" s="258" t="s">
        <v>267</v>
      </c>
      <c r="I344" s="258" t="s">
        <v>267</v>
      </c>
      <c r="J344" s="258" t="s">
        <v>265</v>
      </c>
      <c r="K344" s="258" t="s">
        <v>267</v>
      </c>
      <c r="L344" s="258" t="s">
        <v>265</v>
      </c>
      <c r="M344" s="258" t="s">
        <v>267</v>
      </c>
      <c r="N344" s="258" t="s">
        <v>265</v>
      </c>
      <c r="O344" s="258" t="s">
        <v>267</v>
      </c>
      <c r="P344" s="258" t="s">
        <v>267</v>
      </c>
      <c r="Q344" s="258" t="s">
        <v>267</v>
      </c>
      <c r="R344" s="258" t="s">
        <v>267</v>
      </c>
      <c r="S344" s="258" t="s">
        <v>265</v>
      </c>
      <c r="T344" s="258" t="s">
        <v>267</v>
      </c>
      <c r="U344" s="258" t="s">
        <v>267</v>
      </c>
      <c r="V344" s="258" t="s">
        <v>267</v>
      </c>
      <c r="W344" s="258" t="s">
        <v>267</v>
      </c>
      <c r="X344" s="258" t="s">
        <v>265</v>
      </c>
      <c r="Y344" s="258" t="s">
        <v>265</v>
      </c>
      <c r="Z344" s="258" t="s">
        <v>267</v>
      </c>
      <c r="AA344" s="258" t="s">
        <v>265</v>
      </c>
      <c r="AB344" s="258" t="s">
        <v>265</v>
      </c>
      <c r="AC344" s="258" t="s">
        <v>265</v>
      </c>
      <c r="AD344" s="258" t="s">
        <v>267</v>
      </c>
      <c r="AE344" s="258" t="s">
        <v>265</v>
      </c>
      <c r="AF344" s="258" t="s">
        <v>265</v>
      </c>
      <c r="AG344" s="258" t="s">
        <v>267</v>
      </c>
      <c r="AH344" s="258" t="s">
        <v>265</v>
      </c>
      <c r="AI344" s="258" t="s">
        <v>267</v>
      </c>
      <c r="AJ344" s="258" t="s">
        <v>267</v>
      </c>
      <c r="AK344" s="258" t="s">
        <v>265</v>
      </c>
      <c r="AL344" s="258" t="s">
        <v>267</v>
      </c>
      <c r="AM344" s="258" t="s">
        <v>267</v>
      </c>
      <c r="AN344" s="258" t="s">
        <v>267</v>
      </c>
      <c r="AO344" s="258" t="s">
        <v>267</v>
      </c>
      <c r="AP344" s="258" t="s">
        <v>267</v>
      </c>
    </row>
    <row r="345" spans="1:42" x14ac:dyDescent="0.2">
      <c r="A345" s="258">
        <v>210925</v>
      </c>
      <c r="B345" s="258" t="str">
        <f>VLOOKUP(A345,'[2]اعلام كامل'!$A$2:$E$7000,5,0)</f>
        <v>س4</v>
      </c>
      <c r="C345" s="258" t="s">
        <v>267</v>
      </c>
      <c r="D345" s="258" t="s">
        <v>267</v>
      </c>
      <c r="E345" s="258" t="s">
        <v>267</v>
      </c>
      <c r="F345" s="258" t="s">
        <v>267</v>
      </c>
      <c r="G345" s="258" t="s">
        <v>265</v>
      </c>
      <c r="H345" s="258" t="s">
        <v>267</v>
      </c>
      <c r="I345" s="258" t="s">
        <v>267</v>
      </c>
      <c r="J345" s="258" t="s">
        <v>265</v>
      </c>
      <c r="K345" s="258" t="s">
        <v>267</v>
      </c>
      <c r="L345" s="258" t="s">
        <v>267</v>
      </c>
      <c r="M345" s="258" t="s">
        <v>267</v>
      </c>
      <c r="N345" s="258" t="s">
        <v>267</v>
      </c>
      <c r="O345" s="258" t="s">
        <v>267</v>
      </c>
      <c r="P345" s="258" t="s">
        <v>265</v>
      </c>
      <c r="Q345" s="258" t="s">
        <v>265</v>
      </c>
      <c r="R345" s="258" t="s">
        <v>267</v>
      </c>
      <c r="S345" s="258" t="s">
        <v>267</v>
      </c>
      <c r="T345" s="258" t="s">
        <v>267</v>
      </c>
      <c r="U345" s="258" t="s">
        <v>267</v>
      </c>
      <c r="V345" s="258" t="s">
        <v>267</v>
      </c>
      <c r="W345" s="258" t="s">
        <v>265</v>
      </c>
      <c r="X345" s="258" t="s">
        <v>265</v>
      </c>
      <c r="Y345" s="258" t="s">
        <v>265</v>
      </c>
      <c r="Z345" s="258" t="s">
        <v>265</v>
      </c>
      <c r="AA345" s="258" t="s">
        <v>267</v>
      </c>
      <c r="AB345" s="258" t="s">
        <v>267</v>
      </c>
      <c r="AC345" s="258" t="s">
        <v>267</v>
      </c>
      <c r="AD345" s="258" t="s">
        <v>267</v>
      </c>
      <c r="AE345" s="258" t="s">
        <v>265</v>
      </c>
      <c r="AF345" s="258" t="s">
        <v>265</v>
      </c>
      <c r="AG345" s="258" t="s">
        <v>265</v>
      </c>
      <c r="AH345" s="258" t="s">
        <v>267</v>
      </c>
      <c r="AI345" s="258" t="s">
        <v>265</v>
      </c>
      <c r="AJ345" s="258" t="s">
        <v>267</v>
      </c>
      <c r="AK345" s="258" t="s">
        <v>265</v>
      </c>
      <c r="AL345" s="258" t="s">
        <v>267</v>
      </c>
      <c r="AM345" s="258" t="s">
        <v>267</v>
      </c>
      <c r="AN345" s="258" t="s">
        <v>267</v>
      </c>
      <c r="AO345" s="258" t="s">
        <v>265</v>
      </c>
      <c r="AP345" s="258" t="s">
        <v>267</v>
      </c>
    </row>
    <row r="346" spans="1:42" x14ac:dyDescent="0.2">
      <c r="A346" s="258">
        <v>211028</v>
      </c>
      <c r="B346" s="258" t="str">
        <f>VLOOKUP(A346,'[2]اعلام كامل'!$A$2:$E$7000,5,0)</f>
        <v>س4</v>
      </c>
      <c r="C346" s="258" t="s">
        <v>267</v>
      </c>
      <c r="D346" s="258" t="s">
        <v>267</v>
      </c>
      <c r="E346" s="258" t="s">
        <v>267</v>
      </c>
      <c r="F346" s="258" t="s">
        <v>267</v>
      </c>
      <c r="G346" s="258" t="s">
        <v>267</v>
      </c>
      <c r="H346" s="258" t="s">
        <v>267</v>
      </c>
      <c r="I346" s="258" t="s">
        <v>266</v>
      </c>
      <c r="J346" s="258" t="s">
        <v>265</v>
      </c>
      <c r="K346" s="258" t="s">
        <v>265</v>
      </c>
      <c r="L346" s="258" t="s">
        <v>267</v>
      </c>
      <c r="M346" s="258" t="s">
        <v>267</v>
      </c>
      <c r="N346" s="258" t="s">
        <v>266</v>
      </c>
      <c r="O346" s="258" t="s">
        <v>267</v>
      </c>
      <c r="P346" s="258" t="s">
        <v>267</v>
      </c>
      <c r="Q346" s="258" t="s">
        <v>267</v>
      </c>
      <c r="R346" s="258" t="s">
        <v>267</v>
      </c>
      <c r="S346" s="258" t="s">
        <v>265</v>
      </c>
      <c r="T346" s="258" t="s">
        <v>267</v>
      </c>
      <c r="U346" s="258" t="s">
        <v>267</v>
      </c>
      <c r="V346" s="258" t="s">
        <v>266</v>
      </c>
      <c r="W346" s="258" t="s">
        <v>265</v>
      </c>
      <c r="X346" s="258" t="s">
        <v>265</v>
      </c>
      <c r="Y346" s="258" t="s">
        <v>265</v>
      </c>
      <c r="Z346" s="258" t="s">
        <v>265</v>
      </c>
      <c r="AA346" s="258" t="s">
        <v>265</v>
      </c>
      <c r="AB346" s="258" t="s">
        <v>267</v>
      </c>
      <c r="AC346" s="258" t="s">
        <v>267</v>
      </c>
      <c r="AD346" s="258" t="s">
        <v>265</v>
      </c>
      <c r="AE346" s="258" t="s">
        <v>267</v>
      </c>
      <c r="AF346" s="258" t="s">
        <v>265</v>
      </c>
      <c r="AG346" s="258" t="s">
        <v>267</v>
      </c>
      <c r="AH346" s="258" t="s">
        <v>265</v>
      </c>
      <c r="AI346" s="258" t="s">
        <v>265</v>
      </c>
      <c r="AJ346" s="258" t="s">
        <v>267</v>
      </c>
      <c r="AK346" s="258" t="s">
        <v>267</v>
      </c>
      <c r="AL346" s="258" t="s">
        <v>267</v>
      </c>
      <c r="AM346" s="258" t="s">
        <v>267</v>
      </c>
      <c r="AN346" s="258" t="s">
        <v>267</v>
      </c>
      <c r="AO346" s="258" t="s">
        <v>267</v>
      </c>
      <c r="AP346" s="258" t="s">
        <v>265</v>
      </c>
    </row>
    <row r="347" spans="1:42" x14ac:dyDescent="0.2">
      <c r="A347" s="258">
        <v>211047</v>
      </c>
      <c r="B347" s="258" t="str">
        <f>VLOOKUP(A347,'[2]اعلام كامل'!$A$2:$E$7000,5,0)</f>
        <v>س4</v>
      </c>
      <c r="C347" s="258" t="s">
        <v>267</v>
      </c>
      <c r="D347" s="258" t="s">
        <v>267</v>
      </c>
      <c r="E347" s="258" t="s">
        <v>267</v>
      </c>
      <c r="F347" s="258" t="s">
        <v>267</v>
      </c>
      <c r="G347" s="258" t="s">
        <v>267</v>
      </c>
      <c r="H347" s="258" t="s">
        <v>265</v>
      </c>
      <c r="I347" s="258" t="s">
        <v>267</v>
      </c>
      <c r="J347" s="258" t="s">
        <v>267</v>
      </c>
      <c r="K347" s="258" t="s">
        <v>267</v>
      </c>
      <c r="L347" s="258" t="s">
        <v>267</v>
      </c>
      <c r="M347" s="258" t="s">
        <v>267</v>
      </c>
      <c r="N347" s="258" t="s">
        <v>267</v>
      </c>
      <c r="O347" s="258" t="s">
        <v>267</v>
      </c>
      <c r="P347" s="258" t="s">
        <v>266</v>
      </c>
      <c r="Q347" s="258" t="s">
        <v>267</v>
      </c>
      <c r="R347" s="258" t="s">
        <v>267</v>
      </c>
      <c r="S347" s="258" t="s">
        <v>267</v>
      </c>
      <c r="T347" s="258" t="s">
        <v>267</v>
      </c>
      <c r="U347" s="258" t="s">
        <v>267</v>
      </c>
      <c r="V347" s="258" t="s">
        <v>267</v>
      </c>
      <c r="W347" s="258" t="s">
        <v>265</v>
      </c>
      <c r="X347" s="258" t="s">
        <v>265</v>
      </c>
      <c r="Y347" s="258" t="s">
        <v>265</v>
      </c>
      <c r="Z347" s="258" t="s">
        <v>265</v>
      </c>
      <c r="AA347" s="258" t="s">
        <v>265</v>
      </c>
      <c r="AB347" s="258" t="s">
        <v>267</v>
      </c>
      <c r="AC347" s="258" t="s">
        <v>267</v>
      </c>
      <c r="AD347" s="258" t="s">
        <v>267</v>
      </c>
      <c r="AE347" s="258" t="s">
        <v>265</v>
      </c>
      <c r="AF347" s="258" t="s">
        <v>267</v>
      </c>
      <c r="AG347" s="258" t="s">
        <v>267</v>
      </c>
      <c r="AH347" s="258" t="s">
        <v>267</v>
      </c>
      <c r="AI347" s="258" t="s">
        <v>267</v>
      </c>
      <c r="AJ347" s="258" t="s">
        <v>267</v>
      </c>
      <c r="AK347" s="258" t="s">
        <v>265</v>
      </c>
      <c r="AL347" s="258" t="s">
        <v>265</v>
      </c>
      <c r="AM347" s="258" t="s">
        <v>267</v>
      </c>
      <c r="AN347" s="258" t="s">
        <v>265</v>
      </c>
      <c r="AO347" s="258" t="s">
        <v>265</v>
      </c>
      <c r="AP347" s="258" t="s">
        <v>267</v>
      </c>
    </row>
    <row r="348" spans="1:42" x14ac:dyDescent="0.2">
      <c r="A348" s="258">
        <v>211120</v>
      </c>
      <c r="B348" s="258" t="str">
        <f>VLOOKUP(A348,'[2]اعلام كامل'!$A$2:$E$7000,5,0)</f>
        <v>س4</v>
      </c>
      <c r="C348" s="258" t="s">
        <v>267</v>
      </c>
      <c r="D348" s="258" t="s">
        <v>267</v>
      </c>
      <c r="E348" s="258" t="s">
        <v>267</v>
      </c>
      <c r="F348" s="258" t="s">
        <v>267</v>
      </c>
      <c r="G348" s="258" t="s">
        <v>267</v>
      </c>
      <c r="H348" s="258" t="s">
        <v>267</v>
      </c>
      <c r="I348" s="258" t="s">
        <v>267</v>
      </c>
      <c r="J348" s="258" t="s">
        <v>267</v>
      </c>
      <c r="K348" s="258" t="s">
        <v>267</v>
      </c>
      <c r="L348" s="258" t="s">
        <v>267</v>
      </c>
      <c r="M348" s="258" t="s">
        <v>267</v>
      </c>
      <c r="N348" s="258" t="s">
        <v>267</v>
      </c>
      <c r="O348" s="258" t="s">
        <v>267</v>
      </c>
      <c r="P348" s="258" t="s">
        <v>267</v>
      </c>
      <c r="Q348" s="258" t="s">
        <v>265</v>
      </c>
      <c r="R348" s="258" t="s">
        <v>267</v>
      </c>
      <c r="S348" s="258" t="s">
        <v>265</v>
      </c>
      <c r="T348" s="258" t="s">
        <v>267</v>
      </c>
      <c r="U348" s="258" t="s">
        <v>267</v>
      </c>
      <c r="V348" s="258" t="s">
        <v>267</v>
      </c>
      <c r="W348" s="258" t="s">
        <v>265</v>
      </c>
      <c r="X348" s="258" t="s">
        <v>265</v>
      </c>
      <c r="Y348" s="258" t="s">
        <v>267</v>
      </c>
      <c r="Z348" s="258" t="s">
        <v>265</v>
      </c>
      <c r="AA348" s="258" t="s">
        <v>267</v>
      </c>
      <c r="AB348" s="258" t="s">
        <v>265</v>
      </c>
      <c r="AC348" s="258" t="s">
        <v>267</v>
      </c>
      <c r="AD348" s="258" t="s">
        <v>267</v>
      </c>
      <c r="AE348" s="258" t="s">
        <v>265</v>
      </c>
      <c r="AF348" s="258" t="s">
        <v>267</v>
      </c>
      <c r="AG348" s="258" t="s">
        <v>267</v>
      </c>
      <c r="AH348" s="258" t="s">
        <v>265</v>
      </c>
      <c r="AI348" s="258" t="s">
        <v>265</v>
      </c>
      <c r="AJ348" s="258" t="s">
        <v>267</v>
      </c>
      <c r="AK348" s="258" t="s">
        <v>265</v>
      </c>
      <c r="AL348" s="258" t="s">
        <v>267</v>
      </c>
      <c r="AM348" s="258" t="s">
        <v>267</v>
      </c>
      <c r="AN348" s="258" t="s">
        <v>267</v>
      </c>
      <c r="AO348" s="258" t="s">
        <v>267</v>
      </c>
      <c r="AP348" s="258" t="s">
        <v>265</v>
      </c>
    </row>
    <row r="349" spans="1:42" x14ac:dyDescent="0.2">
      <c r="A349" s="258">
        <v>211152</v>
      </c>
      <c r="B349" s="258" t="str">
        <f>VLOOKUP(A349,'[2]اعلام كامل'!$A$2:$E$7000,5,0)</f>
        <v>س4</v>
      </c>
      <c r="C349" s="258" t="s">
        <v>267</v>
      </c>
      <c r="D349" s="258" t="s">
        <v>267</v>
      </c>
      <c r="E349" s="258" t="s">
        <v>267</v>
      </c>
      <c r="F349" s="258" t="s">
        <v>267</v>
      </c>
      <c r="G349" s="258" t="s">
        <v>267</v>
      </c>
      <c r="H349" s="258" t="s">
        <v>267</v>
      </c>
      <c r="I349" s="258" t="s">
        <v>267</v>
      </c>
      <c r="J349" s="258" t="s">
        <v>267</v>
      </c>
      <c r="K349" s="258" t="s">
        <v>267</v>
      </c>
      <c r="L349" s="258" t="s">
        <v>267</v>
      </c>
      <c r="M349" s="258" t="s">
        <v>267</v>
      </c>
      <c r="N349" s="258" t="s">
        <v>267</v>
      </c>
      <c r="O349" s="258" t="s">
        <v>267</v>
      </c>
      <c r="P349" s="258" t="s">
        <v>267</v>
      </c>
      <c r="Q349" s="258" t="s">
        <v>267</v>
      </c>
      <c r="R349" s="258" t="s">
        <v>267</v>
      </c>
      <c r="S349" s="258" t="s">
        <v>267</v>
      </c>
      <c r="T349" s="258" t="s">
        <v>267</v>
      </c>
      <c r="U349" s="258" t="s">
        <v>267</v>
      </c>
      <c r="V349" s="258" t="s">
        <v>267</v>
      </c>
      <c r="W349" s="258" t="s">
        <v>265</v>
      </c>
      <c r="X349" s="258" t="s">
        <v>265</v>
      </c>
      <c r="Y349" s="258" t="s">
        <v>265</v>
      </c>
      <c r="Z349" s="258" t="s">
        <v>265</v>
      </c>
      <c r="AA349" s="258" t="s">
        <v>267</v>
      </c>
      <c r="AB349" s="258" t="s">
        <v>267</v>
      </c>
      <c r="AC349" s="258" t="s">
        <v>267</v>
      </c>
      <c r="AD349" s="258" t="s">
        <v>265</v>
      </c>
      <c r="AE349" s="258" t="s">
        <v>267</v>
      </c>
      <c r="AF349" s="258" t="s">
        <v>267</v>
      </c>
      <c r="AG349" s="258" t="s">
        <v>267</v>
      </c>
      <c r="AH349" s="258" t="s">
        <v>267</v>
      </c>
      <c r="AI349" s="258" t="s">
        <v>267</v>
      </c>
      <c r="AJ349" s="258" t="s">
        <v>267</v>
      </c>
      <c r="AK349" s="258" t="s">
        <v>267</v>
      </c>
      <c r="AL349" s="258" t="s">
        <v>267</v>
      </c>
      <c r="AM349" s="258" t="s">
        <v>267</v>
      </c>
      <c r="AN349" s="258" t="s">
        <v>267</v>
      </c>
      <c r="AO349" s="258" t="s">
        <v>267</v>
      </c>
      <c r="AP349" s="258" t="s">
        <v>265</v>
      </c>
    </row>
    <row r="350" spans="1:42" x14ac:dyDescent="0.2">
      <c r="A350" s="258">
        <v>211160</v>
      </c>
      <c r="B350" s="258" t="str">
        <f>VLOOKUP(A350,'[2]اعلام كامل'!$A$2:$E$7000,5,0)</f>
        <v>س4</v>
      </c>
      <c r="C350" s="258" t="s">
        <v>267</v>
      </c>
      <c r="D350" s="258" t="s">
        <v>267</v>
      </c>
      <c r="E350" s="258" t="s">
        <v>267</v>
      </c>
      <c r="F350" s="258" t="s">
        <v>267</v>
      </c>
      <c r="G350" s="258" t="s">
        <v>267</v>
      </c>
      <c r="H350" s="258" t="s">
        <v>265</v>
      </c>
      <c r="I350" s="258" t="s">
        <v>267</v>
      </c>
      <c r="J350" s="258" t="s">
        <v>267</v>
      </c>
      <c r="K350" s="258" t="s">
        <v>267</v>
      </c>
      <c r="L350" s="258" t="s">
        <v>267</v>
      </c>
      <c r="M350" s="258" t="s">
        <v>267</v>
      </c>
      <c r="N350" s="258" t="s">
        <v>267</v>
      </c>
      <c r="O350" s="258" t="s">
        <v>267</v>
      </c>
      <c r="P350" s="258" t="s">
        <v>267</v>
      </c>
      <c r="Q350" s="258" t="s">
        <v>267</v>
      </c>
      <c r="R350" s="258" t="s">
        <v>267</v>
      </c>
      <c r="S350" s="258" t="s">
        <v>267</v>
      </c>
      <c r="T350" s="258" t="s">
        <v>267</v>
      </c>
      <c r="U350" s="258" t="s">
        <v>267</v>
      </c>
      <c r="V350" s="258" t="s">
        <v>267</v>
      </c>
      <c r="W350" s="258" t="s">
        <v>265</v>
      </c>
      <c r="X350" s="258" t="s">
        <v>265</v>
      </c>
      <c r="Y350" s="258" t="s">
        <v>265</v>
      </c>
      <c r="Z350" s="258" t="s">
        <v>267</v>
      </c>
      <c r="AA350" s="258" t="s">
        <v>265</v>
      </c>
      <c r="AB350" s="258" t="s">
        <v>267</v>
      </c>
      <c r="AC350" s="258" t="s">
        <v>267</v>
      </c>
      <c r="AD350" s="258" t="s">
        <v>265</v>
      </c>
      <c r="AE350" s="258" t="s">
        <v>267</v>
      </c>
      <c r="AF350" s="258" t="s">
        <v>267</v>
      </c>
      <c r="AG350" s="258" t="s">
        <v>267</v>
      </c>
      <c r="AH350" s="258" t="s">
        <v>267</v>
      </c>
      <c r="AI350" s="258" t="s">
        <v>267</v>
      </c>
      <c r="AJ350" s="258" t="s">
        <v>267</v>
      </c>
      <c r="AK350" s="258" t="s">
        <v>267</v>
      </c>
      <c r="AL350" s="258" t="s">
        <v>267</v>
      </c>
      <c r="AM350" s="258" t="s">
        <v>267</v>
      </c>
      <c r="AN350" s="258" t="s">
        <v>267</v>
      </c>
      <c r="AO350" s="258" t="s">
        <v>267</v>
      </c>
      <c r="AP350" s="258" t="s">
        <v>265</v>
      </c>
    </row>
    <row r="351" spans="1:42" x14ac:dyDescent="0.2">
      <c r="A351" s="258">
        <v>211375</v>
      </c>
      <c r="B351" s="258" t="str">
        <f>VLOOKUP(A351,'[2]اعلام كامل'!$A$2:$E$7000,5,0)</f>
        <v>س4</v>
      </c>
      <c r="C351" s="258" t="s">
        <v>267</v>
      </c>
      <c r="D351" s="258" t="s">
        <v>267</v>
      </c>
      <c r="E351" s="258" t="s">
        <v>267</v>
      </c>
      <c r="F351" s="258" t="s">
        <v>267</v>
      </c>
      <c r="G351" s="258" t="s">
        <v>267</v>
      </c>
      <c r="H351" s="258" t="s">
        <v>267</v>
      </c>
      <c r="I351" s="258" t="s">
        <v>267</v>
      </c>
      <c r="J351" s="258" t="s">
        <v>267</v>
      </c>
      <c r="K351" s="258" t="s">
        <v>267</v>
      </c>
      <c r="L351" s="258" t="s">
        <v>267</v>
      </c>
      <c r="M351" s="258" t="s">
        <v>267</v>
      </c>
      <c r="N351" s="258" t="s">
        <v>267</v>
      </c>
      <c r="O351" s="258" t="s">
        <v>267</v>
      </c>
      <c r="P351" s="258" t="s">
        <v>267</v>
      </c>
      <c r="Q351" s="258" t="s">
        <v>265</v>
      </c>
      <c r="R351" s="258" t="s">
        <v>267</v>
      </c>
      <c r="S351" s="258" t="s">
        <v>265</v>
      </c>
      <c r="T351" s="258" t="s">
        <v>267</v>
      </c>
      <c r="U351" s="258" t="s">
        <v>267</v>
      </c>
      <c r="V351" s="258" t="s">
        <v>267</v>
      </c>
      <c r="W351" s="258" t="s">
        <v>265</v>
      </c>
      <c r="X351" s="258" t="s">
        <v>265</v>
      </c>
      <c r="Y351" s="258" t="s">
        <v>265</v>
      </c>
      <c r="Z351" s="258" t="s">
        <v>265</v>
      </c>
      <c r="AA351" s="258" t="s">
        <v>265</v>
      </c>
      <c r="AB351" s="258" t="s">
        <v>265</v>
      </c>
      <c r="AC351" s="258" t="s">
        <v>267</v>
      </c>
      <c r="AD351" s="258" t="s">
        <v>265</v>
      </c>
      <c r="AE351" s="258" t="s">
        <v>267</v>
      </c>
      <c r="AF351" s="258" t="s">
        <v>267</v>
      </c>
      <c r="AG351" s="258" t="s">
        <v>267</v>
      </c>
      <c r="AH351" s="258" t="s">
        <v>265</v>
      </c>
      <c r="AI351" s="258" t="s">
        <v>265</v>
      </c>
      <c r="AJ351" s="258" t="s">
        <v>267</v>
      </c>
      <c r="AK351" s="258" t="s">
        <v>267</v>
      </c>
      <c r="AL351" s="258" t="s">
        <v>267</v>
      </c>
      <c r="AM351" s="258" t="s">
        <v>265</v>
      </c>
      <c r="AN351" s="258" t="s">
        <v>267</v>
      </c>
      <c r="AO351" s="258" t="s">
        <v>267</v>
      </c>
      <c r="AP351" s="258" t="s">
        <v>265</v>
      </c>
    </row>
    <row r="352" spans="1:42" x14ac:dyDescent="0.2">
      <c r="A352" s="258">
        <v>211417</v>
      </c>
      <c r="B352" s="258" t="str">
        <f>VLOOKUP(A352,'[2]اعلام كامل'!$A$2:$E$7000,5,0)</f>
        <v>س4</v>
      </c>
      <c r="C352" s="258" t="s">
        <v>267</v>
      </c>
      <c r="D352" s="258" t="s">
        <v>267</v>
      </c>
      <c r="E352" s="258" t="s">
        <v>265</v>
      </c>
      <c r="F352" s="258" t="s">
        <v>267</v>
      </c>
      <c r="G352" s="258" t="s">
        <v>267</v>
      </c>
      <c r="H352" s="258" t="s">
        <v>267</v>
      </c>
      <c r="I352" s="258" t="s">
        <v>267</v>
      </c>
      <c r="J352" s="258" t="s">
        <v>267</v>
      </c>
      <c r="K352" s="258" t="s">
        <v>265</v>
      </c>
      <c r="L352" s="258" t="s">
        <v>267</v>
      </c>
      <c r="M352" s="258" t="s">
        <v>265</v>
      </c>
      <c r="N352" s="258" t="s">
        <v>267</v>
      </c>
      <c r="O352" s="258" t="s">
        <v>265</v>
      </c>
      <c r="P352" s="258" t="s">
        <v>267</v>
      </c>
      <c r="Q352" s="258" t="s">
        <v>265</v>
      </c>
      <c r="R352" s="258" t="s">
        <v>265</v>
      </c>
      <c r="S352" s="258" t="s">
        <v>267</v>
      </c>
      <c r="T352" s="258" t="s">
        <v>267</v>
      </c>
      <c r="U352" s="258" t="s">
        <v>267</v>
      </c>
      <c r="V352" s="258" t="s">
        <v>265</v>
      </c>
      <c r="W352" s="258" t="s">
        <v>265</v>
      </c>
      <c r="X352" s="258" t="s">
        <v>265</v>
      </c>
      <c r="Y352" s="258" t="s">
        <v>265</v>
      </c>
      <c r="Z352" s="258" t="s">
        <v>265</v>
      </c>
      <c r="AA352" s="258" t="s">
        <v>267</v>
      </c>
      <c r="AB352" s="258" t="s">
        <v>267</v>
      </c>
      <c r="AC352" s="258" t="s">
        <v>267</v>
      </c>
      <c r="AD352" s="258" t="s">
        <v>267</v>
      </c>
      <c r="AE352" s="258" t="s">
        <v>265</v>
      </c>
      <c r="AF352" s="258" t="s">
        <v>267</v>
      </c>
      <c r="AG352" s="258" t="s">
        <v>267</v>
      </c>
      <c r="AH352" s="258" t="s">
        <v>267</v>
      </c>
      <c r="AI352" s="258" t="s">
        <v>267</v>
      </c>
      <c r="AJ352" s="258" t="s">
        <v>267</v>
      </c>
      <c r="AK352" s="258" t="s">
        <v>267</v>
      </c>
      <c r="AL352" s="258" t="s">
        <v>267</v>
      </c>
      <c r="AM352" s="258" t="s">
        <v>267</v>
      </c>
      <c r="AN352" s="258" t="s">
        <v>267</v>
      </c>
      <c r="AO352" s="258" t="s">
        <v>267</v>
      </c>
      <c r="AP352" s="258" t="s">
        <v>265</v>
      </c>
    </row>
    <row r="353" spans="1:42" x14ac:dyDescent="0.2">
      <c r="A353" s="258">
        <v>211432</v>
      </c>
      <c r="B353" s="258" t="str">
        <f>VLOOKUP(A353,'[2]اعلام كامل'!$A$2:$E$7000,5,0)</f>
        <v>س4</v>
      </c>
      <c r="C353" s="258" t="s">
        <v>267</v>
      </c>
      <c r="D353" s="258" t="s">
        <v>267</v>
      </c>
      <c r="E353" s="258" t="s">
        <v>267</v>
      </c>
      <c r="F353" s="258" t="s">
        <v>267</v>
      </c>
      <c r="G353" s="258" t="s">
        <v>265</v>
      </c>
      <c r="H353" s="258" t="s">
        <v>267</v>
      </c>
      <c r="I353" s="258" t="s">
        <v>267</v>
      </c>
      <c r="J353" s="258" t="s">
        <v>267</v>
      </c>
      <c r="K353" s="258" t="s">
        <v>267</v>
      </c>
      <c r="L353" s="258" t="s">
        <v>267</v>
      </c>
      <c r="M353" s="258" t="s">
        <v>267</v>
      </c>
      <c r="N353" s="258" t="s">
        <v>267</v>
      </c>
      <c r="O353" s="258" t="s">
        <v>267</v>
      </c>
      <c r="P353" s="258" t="s">
        <v>265</v>
      </c>
      <c r="Q353" s="258" t="s">
        <v>267</v>
      </c>
      <c r="R353" s="258" t="s">
        <v>267</v>
      </c>
      <c r="S353" s="258" t="s">
        <v>267</v>
      </c>
      <c r="T353" s="258" t="s">
        <v>267</v>
      </c>
      <c r="U353" s="258" t="s">
        <v>267</v>
      </c>
      <c r="V353" s="258" t="s">
        <v>267</v>
      </c>
      <c r="W353" s="258" t="s">
        <v>265</v>
      </c>
      <c r="X353" s="258" t="s">
        <v>265</v>
      </c>
      <c r="Y353" s="258" t="s">
        <v>265</v>
      </c>
      <c r="Z353" s="258" t="s">
        <v>265</v>
      </c>
      <c r="AA353" s="258" t="s">
        <v>265</v>
      </c>
      <c r="AB353" s="258" t="s">
        <v>267</v>
      </c>
      <c r="AC353" s="258" t="s">
        <v>267</v>
      </c>
      <c r="AD353" s="258" t="s">
        <v>267</v>
      </c>
      <c r="AE353" s="258" t="s">
        <v>265</v>
      </c>
      <c r="AF353" s="258" t="s">
        <v>267</v>
      </c>
      <c r="AG353" s="258" t="s">
        <v>267</v>
      </c>
      <c r="AH353" s="258" t="s">
        <v>265</v>
      </c>
      <c r="AI353" s="258" t="s">
        <v>265</v>
      </c>
      <c r="AJ353" s="258" t="s">
        <v>267</v>
      </c>
      <c r="AK353" s="258" t="s">
        <v>267</v>
      </c>
      <c r="AL353" s="258" t="s">
        <v>267</v>
      </c>
      <c r="AM353" s="258" t="s">
        <v>267</v>
      </c>
      <c r="AN353" s="258" t="s">
        <v>267</v>
      </c>
      <c r="AO353" s="258" t="s">
        <v>267</v>
      </c>
      <c r="AP353" s="258" t="s">
        <v>265</v>
      </c>
    </row>
    <row r="354" spans="1:42" x14ac:dyDescent="0.2">
      <c r="A354" s="258">
        <v>211442</v>
      </c>
      <c r="B354" s="258" t="str">
        <f>VLOOKUP(A354,'[2]اعلام كامل'!$A$2:$E$7000,5,0)</f>
        <v>س4</v>
      </c>
      <c r="C354" s="258" t="s">
        <v>267</v>
      </c>
      <c r="D354" s="258" t="s">
        <v>267</v>
      </c>
      <c r="E354" s="258" t="s">
        <v>266</v>
      </c>
      <c r="F354" s="258" t="s">
        <v>267</v>
      </c>
      <c r="G354" s="258" t="s">
        <v>265</v>
      </c>
      <c r="H354" s="258" t="s">
        <v>267</v>
      </c>
      <c r="I354" s="258" t="s">
        <v>267</v>
      </c>
      <c r="J354" s="258" t="s">
        <v>265</v>
      </c>
      <c r="K354" s="258" t="s">
        <v>267</v>
      </c>
      <c r="L354" s="258" t="s">
        <v>267</v>
      </c>
      <c r="M354" s="258" t="s">
        <v>267</v>
      </c>
      <c r="N354" s="258" t="s">
        <v>267</v>
      </c>
      <c r="O354" s="258" t="s">
        <v>267</v>
      </c>
      <c r="P354" s="258" t="s">
        <v>267</v>
      </c>
      <c r="Q354" s="258" t="s">
        <v>265</v>
      </c>
      <c r="R354" s="258" t="s">
        <v>267</v>
      </c>
      <c r="S354" s="258" t="s">
        <v>265</v>
      </c>
      <c r="T354" s="258" t="s">
        <v>267</v>
      </c>
      <c r="U354" s="258" t="s">
        <v>267</v>
      </c>
      <c r="V354" s="258" t="s">
        <v>267</v>
      </c>
      <c r="W354" s="258" t="s">
        <v>265</v>
      </c>
      <c r="X354" s="258" t="s">
        <v>265</v>
      </c>
      <c r="Y354" s="258" t="s">
        <v>265</v>
      </c>
      <c r="Z354" s="258" t="s">
        <v>265</v>
      </c>
      <c r="AA354" s="258" t="s">
        <v>265</v>
      </c>
      <c r="AB354" s="258" t="s">
        <v>267</v>
      </c>
      <c r="AC354" s="258" t="s">
        <v>267</v>
      </c>
      <c r="AD354" s="258" t="s">
        <v>265</v>
      </c>
      <c r="AE354" s="258" t="s">
        <v>267</v>
      </c>
      <c r="AF354" s="258" t="s">
        <v>265</v>
      </c>
      <c r="AG354" s="258" t="s">
        <v>267</v>
      </c>
      <c r="AH354" s="258" t="s">
        <v>265</v>
      </c>
      <c r="AI354" s="258" t="s">
        <v>265</v>
      </c>
      <c r="AJ354" s="258" t="s">
        <v>267</v>
      </c>
      <c r="AK354" s="258" t="s">
        <v>267</v>
      </c>
      <c r="AL354" s="258" t="s">
        <v>267</v>
      </c>
      <c r="AM354" s="258" t="s">
        <v>267</v>
      </c>
      <c r="AN354" s="258" t="s">
        <v>267</v>
      </c>
      <c r="AO354" s="258" t="s">
        <v>267</v>
      </c>
      <c r="AP354" s="258" t="s">
        <v>265</v>
      </c>
    </row>
    <row r="355" spans="1:42" x14ac:dyDescent="0.2">
      <c r="A355" s="258">
        <v>211532</v>
      </c>
      <c r="B355" s="258" t="str">
        <f>VLOOKUP(A355,'[2]اعلام كامل'!$A$2:$E$7000,5,0)</f>
        <v>س4</v>
      </c>
      <c r="C355" s="258" t="s">
        <v>267</v>
      </c>
      <c r="D355" s="258" t="s">
        <v>267</v>
      </c>
      <c r="E355" s="258" t="s">
        <v>267</v>
      </c>
      <c r="F355" s="258" t="s">
        <v>267</v>
      </c>
      <c r="G355" s="258" t="s">
        <v>265</v>
      </c>
      <c r="H355" s="258" t="s">
        <v>265</v>
      </c>
      <c r="I355" s="258" t="s">
        <v>267</v>
      </c>
      <c r="J355" s="258" t="s">
        <v>265</v>
      </c>
      <c r="K355" s="258" t="s">
        <v>267</v>
      </c>
      <c r="L355" s="258" t="s">
        <v>267</v>
      </c>
      <c r="M355" s="258" t="s">
        <v>265</v>
      </c>
      <c r="N355" s="258" t="s">
        <v>265</v>
      </c>
      <c r="O355" s="258" t="s">
        <v>265</v>
      </c>
      <c r="P355" s="258" t="s">
        <v>265</v>
      </c>
      <c r="Q355" s="258" t="s">
        <v>265</v>
      </c>
      <c r="R355" s="258" t="s">
        <v>267</v>
      </c>
      <c r="S355" s="258" t="s">
        <v>267</v>
      </c>
      <c r="T355" s="258" t="s">
        <v>267</v>
      </c>
      <c r="U355" s="258" t="s">
        <v>267</v>
      </c>
      <c r="V355" s="258" t="s">
        <v>267</v>
      </c>
      <c r="W355" s="258" t="s">
        <v>267</v>
      </c>
      <c r="X355" s="258" t="s">
        <v>267</v>
      </c>
      <c r="Y355" s="258" t="s">
        <v>267</v>
      </c>
      <c r="Z355" s="258" t="s">
        <v>267</v>
      </c>
      <c r="AA355" s="258" t="s">
        <v>265</v>
      </c>
      <c r="AB355" s="258" t="s">
        <v>267</v>
      </c>
      <c r="AC355" s="258" t="s">
        <v>267</v>
      </c>
      <c r="AD355" s="258" t="s">
        <v>267</v>
      </c>
      <c r="AE355" s="258" t="s">
        <v>265</v>
      </c>
      <c r="AF355" s="258" t="s">
        <v>267</v>
      </c>
      <c r="AG355" s="258" t="s">
        <v>267</v>
      </c>
      <c r="AH355" s="258" t="s">
        <v>267</v>
      </c>
      <c r="AI355" s="258" t="s">
        <v>267</v>
      </c>
      <c r="AJ355" s="258" t="s">
        <v>267</v>
      </c>
      <c r="AK355" s="258" t="s">
        <v>265</v>
      </c>
      <c r="AL355" s="258" t="s">
        <v>267</v>
      </c>
      <c r="AM355" s="258" t="s">
        <v>265</v>
      </c>
      <c r="AN355" s="258" t="s">
        <v>265</v>
      </c>
      <c r="AO355" s="258" t="s">
        <v>267</v>
      </c>
      <c r="AP355" s="258" t="s">
        <v>265</v>
      </c>
    </row>
    <row r="356" spans="1:42" x14ac:dyDescent="0.2">
      <c r="A356" s="258">
        <v>211563</v>
      </c>
      <c r="B356" s="258" t="str">
        <f>VLOOKUP(A356,'[2]اعلام كامل'!$A$2:$E$7000,5,0)</f>
        <v>س4</v>
      </c>
      <c r="C356" s="258" t="s">
        <v>267</v>
      </c>
      <c r="D356" s="258" t="s">
        <v>267</v>
      </c>
      <c r="E356" s="258" t="s">
        <v>267</v>
      </c>
      <c r="F356" s="258" t="s">
        <v>267</v>
      </c>
      <c r="G356" s="258" t="s">
        <v>265</v>
      </c>
      <c r="H356" s="258" t="s">
        <v>265</v>
      </c>
      <c r="I356" s="258" t="s">
        <v>267</v>
      </c>
      <c r="J356" s="258" t="s">
        <v>265</v>
      </c>
      <c r="K356" s="258" t="s">
        <v>267</v>
      </c>
      <c r="L356" s="258" t="s">
        <v>267</v>
      </c>
      <c r="M356" s="258" t="s">
        <v>265</v>
      </c>
      <c r="N356" s="258" t="s">
        <v>265</v>
      </c>
      <c r="O356" s="258" t="s">
        <v>265</v>
      </c>
      <c r="P356" s="258" t="s">
        <v>267</v>
      </c>
      <c r="Q356" s="258" t="s">
        <v>265</v>
      </c>
      <c r="R356" s="258" t="s">
        <v>265</v>
      </c>
      <c r="S356" s="258" t="s">
        <v>267</v>
      </c>
      <c r="T356" s="258" t="s">
        <v>267</v>
      </c>
      <c r="U356" s="258" t="s">
        <v>267</v>
      </c>
      <c r="V356" s="258" t="s">
        <v>267</v>
      </c>
      <c r="W356" s="258" t="s">
        <v>267</v>
      </c>
      <c r="X356" s="258" t="s">
        <v>265</v>
      </c>
      <c r="Y356" s="258" t="s">
        <v>267</v>
      </c>
      <c r="Z356" s="258" t="s">
        <v>267</v>
      </c>
      <c r="AA356" s="258" t="s">
        <v>267</v>
      </c>
      <c r="AB356" s="258" t="s">
        <v>267</v>
      </c>
      <c r="AC356" s="258" t="s">
        <v>267</v>
      </c>
      <c r="AD356" s="258" t="s">
        <v>267</v>
      </c>
      <c r="AE356" s="258" t="s">
        <v>267</v>
      </c>
      <c r="AF356" s="258" t="s">
        <v>267</v>
      </c>
      <c r="AG356" s="258" t="s">
        <v>267</v>
      </c>
      <c r="AH356" s="258" t="s">
        <v>267</v>
      </c>
      <c r="AI356" s="258" t="s">
        <v>265</v>
      </c>
      <c r="AJ356" s="258" t="s">
        <v>267</v>
      </c>
      <c r="AK356" s="258" t="s">
        <v>265</v>
      </c>
      <c r="AL356" s="258" t="s">
        <v>267</v>
      </c>
      <c r="AM356" s="258" t="s">
        <v>267</v>
      </c>
      <c r="AN356" s="258" t="s">
        <v>267</v>
      </c>
      <c r="AO356" s="258" t="s">
        <v>267</v>
      </c>
      <c r="AP356" s="258" t="s">
        <v>265</v>
      </c>
    </row>
    <row r="357" spans="1:42" x14ac:dyDescent="0.2">
      <c r="A357" s="258">
        <v>211589</v>
      </c>
      <c r="B357" s="258" t="str">
        <f>VLOOKUP(A357,'[2]اعلام كامل'!$A$2:$E$7000,5,0)</f>
        <v>س4</v>
      </c>
      <c r="C357" s="258" t="s">
        <v>267</v>
      </c>
      <c r="D357" s="258" t="s">
        <v>267</v>
      </c>
      <c r="E357" s="258" t="s">
        <v>267</v>
      </c>
      <c r="F357" s="258" t="s">
        <v>267</v>
      </c>
      <c r="G357" s="258" t="s">
        <v>267</v>
      </c>
      <c r="H357" s="258" t="s">
        <v>267</v>
      </c>
      <c r="I357" s="258" t="s">
        <v>267</v>
      </c>
      <c r="J357" s="258" t="s">
        <v>267</v>
      </c>
      <c r="K357" s="258" t="s">
        <v>267</v>
      </c>
      <c r="L357" s="258" t="s">
        <v>267</v>
      </c>
      <c r="M357" s="258" t="s">
        <v>265</v>
      </c>
      <c r="N357" s="258" t="s">
        <v>265</v>
      </c>
      <c r="O357" s="258" t="s">
        <v>265</v>
      </c>
      <c r="P357" s="258" t="s">
        <v>265</v>
      </c>
      <c r="Q357" s="258" t="s">
        <v>265</v>
      </c>
      <c r="R357" s="258" t="s">
        <v>267</v>
      </c>
      <c r="S357" s="258" t="s">
        <v>267</v>
      </c>
      <c r="T357" s="258" t="s">
        <v>267</v>
      </c>
      <c r="U357" s="258" t="s">
        <v>267</v>
      </c>
      <c r="V357" s="258" t="s">
        <v>267</v>
      </c>
      <c r="W357" s="258" t="s">
        <v>267</v>
      </c>
      <c r="X357" s="258" t="s">
        <v>267</v>
      </c>
      <c r="Y357" s="258" t="s">
        <v>267</v>
      </c>
      <c r="Z357" s="258" t="s">
        <v>267</v>
      </c>
      <c r="AA357" s="258" t="s">
        <v>267</v>
      </c>
      <c r="AB357" s="258" t="s">
        <v>267</v>
      </c>
      <c r="AC357" s="258" t="s">
        <v>267</v>
      </c>
      <c r="AD357" s="258" t="s">
        <v>267</v>
      </c>
      <c r="AE357" s="258" t="s">
        <v>267</v>
      </c>
      <c r="AF357" s="258" t="s">
        <v>267</v>
      </c>
      <c r="AG357" s="258" t="s">
        <v>267</v>
      </c>
      <c r="AH357" s="258" t="s">
        <v>267</v>
      </c>
      <c r="AI357" s="258" t="s">
        <v>267</v>
      </c>
      <c r="AJ357" s="258" t="s">
        <v>267</v>
      </c>
      <c r="AK357" s="258" t="s">
        <v>267</v>
      </c>
      <c r="AL357" s="258" t="s">
        <v>267</v>
      </c>
      <c r="AM357" s="258" t="s">
        <v>267</v>
      </c>
      <c r="AN357" s="258" t="s">
        <v>267</v>
      </c>
      <c r="AO357" s="258" t="s">
        <v>267</v>
      </c>
      <c r="AP357" s="258" t="s">
        <v>265</v>
      </c>
    </row>
    <row r="358" spans="1:42" x14ac:dyDescent="0.2">
      <c r="A358" s="258">
        <v>211598</v>
      </c>
      <c r="B358" s="258" t="str">
        <f>VLOOKUP(A358,'[2]اعلام كامل'!$A$2:$E$7000,5,0)</f>
        <v>س4</v>
      </c>
      <c r="C358" s="258" t="s">
        <v>267</v>
      </c>
      <c r="D358" s="258" t="s">
        <v>267</v>
      </c>
      <c r="E358" s="258" t="s">
        <v>267</v>
      </c>
      <c r="F358" s="258" t="s">
        <v>267</v>
      </c>
      <c r="G358" s="258" t="s">
        <v>267</v>
      </c>
      <c r="H358" s="258" t="s">
        <v>267</v>
      </c>
      <c r="I358" s="258" t="s">
        <v>267</v>
      </c>
      <c r="J358" s="258" t="s">
        <v>267</v>
      </c>
      <c r="K358" s="258" t="s">
        <v>267</v>
      </c>
      <c r="L358" s="258" t="s">
        <v>267</v>
      </c>
      <c r="M358" s="258" t="s">
        <v>265</v>
      </c>
      <c r="N358" s="258" t="s">
        <v>265</v>
      </c>
      <c r="O358" s="258" t="s">
        <v>265</v>
      </c>
      <c r="P358" s="258" t="s">
        <v>265</v>
      </c>
      <c r="Q358" s="258" t="s">
        <v>265</v>
      </c>
      <c r="R358" s="258" t="s">
        <v>267</v>
      </c>
      <c r="S358" s="258" t="s">
        <v>267</v>
      </c>
      <c r="T358" s="258" t="s">
        <v>267</v>
      </c>
      <c r="U358" s="258" t="s">
        <v>267</v>
      </c>
      <c r="V358" s="258" t="s">
        <v>267</v>
      </c>
      <c r="W358" s="258" t="s">
        <v>265</v>
      </c>
      <c r="X358" s="258" t="s">
        <v>267</v>
      </c>
      <c r="Y358" s="258" t="s">
        <v>265</v>
      </c>
      <c r="Z358" s="258" t="s">
        <v>267</v>
      </c>
      <c r="AA358" s="258" t="s">
        <v>267</v>
      </c>
      <c r="AB358" s="258" t="s">
        <v>267</v>
      </c>
      <c r="AC358" s="258" t="s">
        <v>267</v>
      </c>
      <c r="AD358" s="258" t="s">
        <v>267</v>
      </c>
      <c r="AE358" s="258" t="s">
        <v>267</v>
      </c>
      <c r="AF358" s="258" t="s">
        <v>267</v>
      </c>
      <c r="AG358" s="258" t="s">
        <v>267</v>
      </c>
      <c r="AH358" s="258" t="s">
        <v>267</v>
      </c>
      <c r="AI358" s="258" t="s">
        <v>267</v>
      </c>
      <c r="AJ358" s="258" t="s">
        <v>267</v>
      </c>
      <c r="AK358" s="258" t="s">
        <v>267</v>
      </c>
      <c r="AL358" s="258" t="s">
        <v>265</v>
      </c>
      <c r="AM358" s="258" t="s">
        <v>267</v>
      </c>
      <c r="AN358" s="258" t="s">
        <v>267</v>
      </c>
      <c r="AO358" s="258" t="s">
        <v>267</v>
      </c>
      <c r="AP358" s="258" t="s">
        <v>267</v>
      </c>
    </row>
    <row r="359" spans="1:42" x14ac:dyDescent="0.2">
      <c r="A359" s="258">
        <v>211618</v>
      </c>
      <c r="B359" s="258" t="str">
        <f>VLOOKUP(A359,'[2]اعلام كامل'!$A$2:$E$7000,5,0)</f>
        <v>س4</v>
      </c>
      <c r="C359" s="258" t="s">
        <v>267</v>
      </c>
      <c r="D359" s="258" t="s">
        <v>267</v>
      </c>
      <c r="E359" s="258" t="s">
        <v>267</v>
      </c>
      <c r="F359" s="258" t="s">
        <v>267</v>
      </c>
      <c r="G359" s="258" t="s">
        <v>267</v>
      </c>
      <c r="H359" s="258" t="s">
        <v>267</v>
      </c>
      <c r="I359" s="258" t="s">
        <v>266</v>
      </c>
      <c r="J359" s="258" t="s">
        <v>266</v>
      </c>
      <c r="K359" s="258" t="s">
        <v>266</v>
      </c>
      <c r="L359" s="258" t="s">
        <v>266</v>
      </c>
      <c r="M359" s="258" t="s">
        <v>265</v>
      </c>
      <c r="N359" s="258" t="s">
        <v>265</v>
      </c>
      <c r="O359" s="258" t="s">
        <v>265</v>
      </c>
      <c r="P359" s="258" t="s">
        <v>265</v>
      </c>
      <c r="Q359" s="258" t="s">
        <v>265</v>
      </c>
      <c r="R359" s="258" t="s">
        <v>265</v>
      </c>
      <c r="S359" s="258" t="s">
        <v>265</v>
      </c>
      <c r="T359" s="258" t="s">
        <v>265</v>
      </c>
      <c r="U359" s="258" t="s">
        <v>265</v>
      </c>
      <c r="V359" s="258" t="s">
        <v>267</v>
      </c>
      <c r="W359" s="258" t="s">
        <v>267</v>
      </c>
      <c r="X359" s="258" t="s">
        <v>267</v>
      </c>
      <c r="Y359" s="258" t="s">
        <v>267</v>
      </c>
      <c r="Z359" s="258" t="s">
        <v>267</v>
      </c>
      <c r="AA359" s="258" t="s">
        <v>265</v>
      </c>
      <c r="AB359" s="258" t="s">
        <v>267</v>
      </c>
      <c r="AC359" s="258" t="s">
        <v>267</v>
      </c>
      <c r="AD359" s="258" t="s">
        <v>267</v>
      </c>
      <c r="AE359" s="258" t="s">
        <v>267</v>
      </c>
      <c r="AF359" s="258" t="s">
        <v>267</v>
      </c>
      <c r="AG359" s="258" t="s">
        <v>267</v>
      </c>
      <c r="AH359" s="258" t="s">
        <v>267</v>
      </c>
      <c r="AI359" s="258" t="s">
        <v>267</v>
      </c>
      <c r="AJ359" s="258" t="s">
        <v>267</v>
      </c>
      <c r="AK359" s="258" t="s">
        <v>267</v>
      </c>
      <c r="AL359" s="258" t="s">
        <v>267</v>
      </c>
      <c r="AM359" s="258" t="s">
        <v>267</v>
      </c>
      <c r="AN359" s="258" t="s">
        <v>267</v>
      </c>
      <c r="AO359" s="258" t="s">
        <v>267</v>
      </c>
      <c r="AP359" s="258" t="s">
        <v>267</v>
      </c>
    </row>
    <row r="360" spans="1:42" x14ac:dyDescent="0.2">
      <c r="A360" s="258">
        <v>211654</v>
      </c>
      <c r="B360" s="258" t="str">
        <f>VLOOKUP(A360,'[2]اعلام كامل'!$A$2:$E$7000,5,0)</f>
        <v>س4</v>
      </c>
      <c r="C360" s="258" t="s">
        <v>267</v>
      </c>
      <c r="D360" s="258" t="s">
        <v>267</v>
      </c>
      <c r="E360" s="258" t="s">
        <v>267</v>
      </c>
      <c r="F360" s="258" t="s">
        <v>267</v>
      </c>
      <c r="G360" s="258" t="s">
        <v>267</v>
      </c>
      <c r="H360" s="258" t="s">
        <v>265</v>
      </c>
      <c r="I360" s="258" t="s">
        <v>267</v>
      </c>
      <c r="J360" s="258" t="s">
        <v>267</v>
      </c>
      <c r="K360" s="258" t="s">
        <v>267</v>
      </c>
      <c r="L360" s="258" t="s">
        <v>267</v>
      </c>
      <c r="M360" s="258" t="s">
        <v>265</v>
      </c>
      <c r="N360" s="258" t="s">
        <v>265</v>
      </c>
      <c r="O360" s="258" t="s">
        <v>265</v>
      </c>
      <c r="P360" s="258" t="s">
        <v>265</v>
      </c>
      <c r="Q360" s="258" t="s">
        <v>265</v>
      </c>
      <c r="R360" s="258" t="s">
        <v>267</v>
      </c>
      <c r="S360" s="258" t="s">
        <v>267</v>
      </c>
      <c r="T360" s="258" t="s">
        <v>267</v>
      </c>
      <c r="U360" s="258" t="s">
        <v>267</v>
      </c>
      <c r="V360" s="258" t="s">
        <v>267</v>
      </c>
      <c r="W360" s="258" t="s">
        <v>267</v>
      </c>
      <c r="X360" s="258" t="s">
        <v>267</v>
      </c>
      <c r="Y360" s="258" t="s">
        <v>267</v>
      </c>
      <c r="Z360" s="258" t="s">
        <v>267</v>
      </c>
      <c r="AA360" s="258" t="s">
        <v>267</v>
      </c>
      <c r="AB360" s="258" t="s">
        <v>267</v>
      </c>
      <c r="AC360" s="258" t="s">
        <v>267</v>
      </c>
      <c r="AD360" s="258" t="s">
        <v>267</v>
      </c>
      <c r="AE360" s="258" t="s">
        <v>267</v>
      </c>
      <c r="AF360" s="258" t="s">
        <v>267</v>
      </c>
      <c r="AG360" s="258" t="s">
        <v>267</v>
      </c>
      <c r="AH360" s="258" t="s">
        <v>267</v>
      </c>
      <c r="AI360" s="258" t="s">
        <v>267</v>
      </c>
      <c r="AJ360" s="258" t="s">
        <v>267</v>
      </c>
      <c r="AK360" s="258" t="s">
        <v>267</v>
      </c>
      <c r="AL360" s="258" t="s">
        <v>267</v>
      </c>
      <c r="AM360" s="258" t="s">
        <v>267</v>
      </c>
      <c r="AN360" s="258" t="s">
        <v>267</v>
      </c>
      <c r="AO360" s="258" t="s">
        <v>267</v>
      </c>
      <c r="AP360" s="258" t="s">
        <v>267</v>
      </c>
    </row>
    <row r="361" spans="1:42" x14ac:dyDescent="0.2">
      <c r="A361" s="258">
        <v>211799</v>
      </c>
      <c r="B361" s="258" t="str">
        <f>VLOOKUP(A361,'[2]اعلام كامل'!$A$2:$E$7000,5,0)</f>
        <v>س4</v>
      </c>
      <c r="C361" s="258" t="s">
        <v>267</v>
      </c>
      <c r="D361" s="258" t="s">
        <v>267</v>
      </c>
      <c r="E361" s="258" t="s">
        <v>265</v>
      </c>
      <c r="F361" s="258" t="s">
        <v>265</v>
      </c>
      <c r="G361" s="258" t="s">
        <v>267</v>
      </c>
      <c r="H361" s="258" t="s">
        <v>267</v>
      </c>
      <c r="I361" s="258" t="s">
        <v>267</v>
      </c>
      <c r="J361" s="258" t="s">
        <v>267</v>
      </c>
      <c r="K361" s="258" t="s">
        <v>267</v>
      </c>
      <c r="L361" s="258" t="s">
        <v>267</v>
      </c>
      <c r="M361" s="258" t="s">
        <v>265</v>
      </c>
      <c r="N361" s="258" t="s">
        <v>265</v>
      </c>
      <c r="O361" s="258" t="s">
        <v>265</v>
      </c>
      <c r="P361" s="258" t="s">
        <v>265</v>
      </c>
      <c r="Q361" s="258" t="s">
        <v>265</v>
      </c>
      <c r="R361" s="258" t="s">
        <v>267</v>
      </c>
      <c r="S361" s="258" t="s">
        <v>265</v>
      </c>
      <c r="T361" s="258" t="s">
        <v>267</v>
      </c>
      <c r="U361" s="258" t="s">
        <v>267</v>
      </c>
      <c r="V361" s="258" t="s">
        <v>265</v>
      </c>
      <c r="W361" s="258" t="s">
        <v>267</v>
      </c>
      <c r="X361" s="258" t="s">
        <v>267</v>
      </c>
      <c r="Y361" s="258" t="s">
        <v>265</v>
      </c>
      <c r="Z361" s="258" t="s">
        <v>267</v>
      </c>
      <c r="AA361" s="258" t="s">
        <v>267</v>
      </c>
      <c r="AB361" s="258" t="s">
        <v>267</v>
      </c>
      <c r="AC361" s="258" t="s">
        <v>267</v>
      </c>
      <c r="AD361" s="258" t="s">
        <v>267</v>
      </c>
      <c r="AE361" s="258" t="s">
        <v>267</v>
      </c>
      <c r="AF361" s="258" t="s">
        <v>267</v>
      </c>
      <c r="AG361" s="258" t="s">
        <v>267</v>
      </c>
      <c r="AH361" s="258" t="s">
        <v>267</v>
      </c>
      <c r="AI361" s="258" t="s">
        <v>267</v>
      </c>
      <c r="AJ361" s="258" t="s">
        <v>267</v>
      </c>
      <c r="AK361" s="258" t="s">
        <v>267</v>
      </c>
      <c r="AL361" s="258" t="s">
        <v>267</v>
      </c>
      <c r="AM361" s="258" t="s">
        <v>267</v>
      </c>
      <c r="AN361" s="258" t="s">
        <v>267</v>
      </c>
      <c r="AO361" s="258" t="s">
        <v>267</v>
      </c>
      <c r="AP361" s="258" t="s">
        <v>267</v>
      </c>
    </row>
    <row r="362" spans="1:42" x14ac:dyDescent="0.2">
      <c r="A362" s="258">
        <v>211813</v>
      </c>
      <c r="B362" s="258" t="str">
        <f>VLOOKUP(A362,'[2]اعلام كامل'!$A$2:$E$7000,5,0)</f>
        <v>س4</v>
      </c>
      <c r="C362" s="258" t="s">
        <v>267</v>
      </c>
      <c r="D362" s="258" t="s">
        <v>267</v>
      </c>
      <c r="E362" s="258" t="s">
        <v>267</v>
      </c>
      <c r="F362" s="258" t="s">
        <v>267</v>
      </c>
      <c r="G362" s="258" t="s">
        <v>267</v>
      </c>
      <c r="H362" s="258" t="s">
        <v>267</v>
      </c>
      <c r="I362" s="258" t="s">
        <v>267</v>
      </c>
      <c r="J362" s="258" t="s">
        <v>267</v>
      </c>
      <c r="K362" s="258" t="s">
        <v>267</v>
      </c>
      <c r="L362" s="258" t="s">
        <v>267</v>
      </c>
      <c r="M362" s="258" t="s">
        <v>265</v>
      </c>
      <c r="N362" s="258" t="s">
        <v>265</v>
      </c>
      <c r="O362" s="258" t="s">
        <v>265</v>
      </c>
      <c r="P362" s="258" t="s">
        <v>265</v>
      </c>
      <c r="Q362" s="258" t="s">
        <v>265</v>
      </c>
      <c r="R362" s="258" t="s">
        <v>267</v>
      </c>
      <c r="S362" s="258" t="s">
        <v>267</v>
      </c>
      <c r="T362" s="258" t="s">
        <v>267</v>
      </c>
      <c r="U362" s="258" t="s">
        <v>267</v>
      </c>
      <c r="V362" s="258" t="s">
        <v>267</v>
      </c>
      <c r="W362" s="258" t="s">
        <v>267</v>
      </c>
      <c r="X362" s="258" t="s">
        <v>267</v>
      </c>
      <c r="Y362" s="258" t="s">
        <v>267</v>
      </c>
      <c r="Z362" s="258" t="s">
        <v>267</v>
      </c>
      <c r="AA362" s="258" t="s">
        <v>267</v>
      </c>
      <c r="AB362" s="258" t="s">
        <v>267</v>
      </c>
      <c r="AC362" s="258" t="s">
        <v>267</v>
      </c>
      <c r="AD362" s="258" t="s">
        <v>267</v>
      </c>
      <c r="AE362" s="258" t="s">
        <v>267</v>
      </c>
      <c r="AF362" s="258" t="s">
        <v>267</v>
      </c>
      <c r="AG362" s="258" t="s">
        <v>267</v>
      </c>
      <c r="AH362" s="258" t="s">
        <v>267</v>
      </c>
      <c r="AI362" s="258" t="s">
        <v>267</v>
      </c>
      <c r="AJ362" s="258" t="s">
        <v>267</v>
      </c>
      <c r="AK362" s="258" t="s">
        <v>267</v>
      </c>
      <c r="AL362" s="258" t="s">
        <v>267</v>
      </c>
      <c r="AM362" s="258" t="s">
        <v>267</v>
      </c>
      <c r="AN362" s="258" t="s">
        <v>267</v>
      </c>
      <c r="AO362" s="258" t="s">
        <v>267</v>
      </c>
      <c r="AP362" s="258" t="s">
        <v>265</v>
      </c>
    </row>
    <row r="363" spans="1:42" x14ac:dyDescent="0.2">
      <c r="A363" s="258">
        <v>211850</v>
      </c>
      <c r="B363" s="258" t="str">
        <f>VLOOKUP(A363,'[2]اعلام كامل'!$A$2:$E$7000,5,0)</f>
        <v>س4</v>
      </c>
      <c r="C363" s="258" t="s">
        <v>267</v>
      </c>
      <c r="D363" s="258" t="s">
        <v>267</v>
      </c>
      <c r="E363" s="258" t="s">
        <v>267</v>
      </c>
      <c r="F363" s="258" t="s">
        <v>267</v>
      </c>
      <c r="G363" s="258" t="s">
        <v>267</v>
      </c>
      <c r="H363" s="258" t="s">
        <v>267</v>
      </c>
      <c r="I363" s="258" t="s">
        <v>267</v>
      </c>
      <c r="J363" s="258" t="s">
        <v>267</v>
      </c>
      <c r="K363" s="258" t="s">
        <v>267</v>
      </c>
      <c r="L363" s="258" t="s">
        <v>267</v>
      </c>
      <c r="M363" s="258" t="s">
        <v>265</v>
      </c>
      <c r="N363" s="258" t="s">
        <v>265</v>
      </c>
      <c r="O363" s="258" t="s">
        <v>265</v>
      </c>
      <c r="P363" s="258" t="s">
        <v>265</v>
      </c>
      <c r="Q363" s="258" t="s">
        <v>265</v>
      </c>
      <c r="R363" s="258" t="s">
        <v>267</v>
      </c>
      <c r="S363" s="258" t="s">
        <v>267</v>
      </c>
      <c r="T363" s="258" t="s">
        <v>267</v>
      </c>
      <c r="U363" s="258" t="s">
        <v>267</v>
      </c>
      <c r="V363" s="258" t="s">
        <v>267</v>
      </c>
      <c r="W363" s="258" t="s">
        <v>267</v>
      </c>
      <c r="X363" s="258" t="s">
        <v>267</v>
      </c>
      <c r="Y363" s="258" t="s">
        <v>267</v>
      </c>
      <c r="Z363" s="258" t="s">
        <v>267</v>
      </c>
      <c r="AA363" s="258" t="s">
        <v>267</v>
      </c>
      <c r="AB363" s="258" t="s">
        <v>267</v>
      </c>
      <c r="AC363" s="258" t="s">
        <v>267</v>
      </c>
      <c r="AD363" s="258" t="s">
        <v>267</v>
      </c>
      <c r="AE363" s="258" t="s">
        <v>267</v>
      </c>
      <c r="AF363" s="258" t="s">
        <v>267</v>
      </c>
      <c r="AG363" s="258" t="s">
        <v>267</v>
      </c>
      <c r="AH363" s="258" t="s">
        <v>267</v>
      </c>
      <c r="AI363" s="258" t="s">
        <v>267</v>
      </c>
      <c r="AJ363" s="258" t="s">
        <v>267</v>
      </c>
      <c r="AK363" s="258" t="s">
        <v>267</v>
      </c>
      <c r="AL363" s="258" t="s">
        <v>267</v>
      </c>
      <c r="AM363" s="258" t="s">
        <v>267</v>
      </c>
      <c r="AN363" s="258" t="s">
        <v>267</v>
      </c>
      <c r="AO363" s="258" t="s">
        <v>267</v>
      </c>
      <c r="AP363" s="258" t="s">
        <v>265</v>
      </c>
    </row>
    <row r="364" spans="1:42" x14ac:dyDescent="0.2">
      <c r="A364" s="258">
        <v>211976</v>
      </c>
      <c r="B364" s="258" t="str">
        <f>VLOOKUP(A364,'[2]اعلام كامل'!$A$2:$E$7000,5,0)</f>
        <v>س4</v>
      </c>
      <c r="C364" s="258" t="s">
        <v>267</v>
      </c>
      <c r="D364" s="258" t="s">
        <v>267</v>
      </c>
      <c r="E364" s="258" t="s">
        <v>267</v>
      </c>
      <c r="F364" s="258" t="s">
        <v>267</v>
      </c>
      <c r="G364" s="258" t="s">
        <v>267</v>
      </c>
      <c r="H364" s="258" t="s">
        <v>267</v>
      </c>
      <c r="I364" s="258" t="s">
        <v>267</v>
      </c>
      <c r="J364" s="258" t="s">
        <v>267</v>
      </c>
      <c r="K364" s="258" t="s">
        <v>267</v>
      </c>
      <c r="L364" s="258" t="s">
        <v>267</v>
      </c>
      <c r="M364" s="258" t="s">
        <v>265</v>
      </c>
      <c r="N364" s="258" t="s">
        <v>265</v>
      </c>
      <c r="O364" s="258" t="s">
        <v>265</v>
      </c>
      <c r="P364" s="258" t="s">
        <v>265</v>
      </c>
      <c r="Q364" s="258" t="s">
        <v>265</v>
      </c>
      <c r="R364" s="258" t="s">
        <v>267</v>
      </c>
      <c r="S364" s="258" t="s">
        <v>265</v>
      </c>
      <c r="T364" s="258" t="s">
        <v>267</v>
      </c>
      <c r="U364" s="258" t="s">
        <v>267</v>
      </c>
      <c r="V364" s="258" t="s">
        <v>267</v>
      </c>
      <c r="W364" s="258" t="s">
        <v>267</v>
      </c>
      <c r="X364" s="258" t="s">
        <v>267</v>
      </c>
      <c r="Y364" s="258" t="s">
        <v>267</v>
      </c>
      <c r="Z364" s="258" t="s">
        <v>267</v>
      </c>
      <c r="AA364" s="258" t="s">
        <v>267</v>
      </c>
      <c r="AB364" s="258" t="s">
        <v>267</v>
      </c>
      <c r="AC364" s="258" t="s">
        <v>267</v>
      </c>
      <c r="AD364" s="258" t="s">
        <v>267</v>
      </c>
      <c r="AE364" s="258" t="s">
        <v>267</v>
      </c>
      <c r="AF364" s="258" t="s">
        <v>267</v>
      </c>
      <c r="AG364" s="258" t="s">
        <v>267</v>
      </c>
      <c r="AH364" s="258" t="s">
        <v>267</v>
      </c>
      <c r="AI364" s="258" t="s">
        <v>265</v>
      </c>
      <c r="AJ364" s="258" t="s">
        <v>267</v>
      </c>
      <c r="AK364" s="258" t="s">
        <v>267</v>
      </c>
      <c r="AL364" s="258" t="s">
        <v>267</v>
      </c>
      <c r="AM364" s="258" t="s">
        <v>267</v>
      </c>
      <c r="AN364" s="258" t="s">
        <v>267</v>
      </c>
      <c r="AO364" s="258" t="s">
        <v>267</v>
      </c>
      <c r="AP364" s="258" t="s">
        <v>265</v>
      </c>
    </row>
    <row r="365" spans="1:42" x14ac:dyDescent="0.2">
      <c r="A365" s="258">
        <v>212207</v>
      </c>
      <c r="B365" s="258" t="str">
        <f>VLOOKUP(A365,'[2]اعلام كامل'!$A$2:$E$7000,5,0)</f>
        <v>س4</v>
      </c>
      <c r="C365" s="258" t="s">
        <v>265</v>
      </c>
      <c r="D365" s="258" t="s">
        <v>267</v>
      </c>
      <c r="E365" s="258" t="s">
        <v>267</v>
      </c>
      <c r="F365" s="258" t="s">
        <v>265</v>
      </c>
      <c r="G365" s="258" t="s">
        <v>265</v>
      </c>
      <c r="H365" s="258" t="s">
        <v>267</v>
      </c>
      <c r="I365" s="258" t="s">
        <v>267</v>
      </c>
      <c r="J365" s="258" t="s">
        <v>265</v>
      </c>
      <c r="K365" s="258" t="s">
        <v>265</v>
      </c>
      <c r="L365" s="258" t="s">
        <v>265</v>
      </c>
      <c r="M365" s="258" t="s">
        <v>267</v>
      </c>
      <c r="N365" s="258" t="s">
        <v>267</v>
      </c>
      <c r="O365" s="258" t="s">
        <v>267</v>
      </c>
      <c r="P365" s="258" t="s">
        <v>267</v>
      </c>
      <c r="Q365" s="258" t="s">
        <v>267</v>
      </c>
      <c r="R365" s="258" t="s">
        <v>267</v>
      </c>
      <c r="S365" s="258" t="s">
        <v>267</v>
      </c>
      <c r="T365" s="258" t="s">
        <v>267</v>
      </c>
      <c r="U365" s="258" t="s">
        <v>267</v>
      </c>
      <c r="V365" s="258" t="s">
        <v>267</v>
      </c>
      <c r="W365" s="258" t="s">
        <v>267</v>
      </c>
      <c r="X365" s="258" t="s">
        <v>267</v>
      </c>
      <c r="Y365" s="258" t="s">
        <v>267</v>
      </c>
      <c r="Z365" s="258" t="s">
        <v>267</v>
      </c>
      <c r="AA365" s="258" t="s">
        <v>265</v>
      </c>
      <c r="AB365" s="258" t="s">
        <v>267</v>
      </c>
      <c r="AC365" s="258" t="s">
        <v>267</v>
      </c>
      <c r="AD365" s="258" t="s">
        <v>267</v>
      </c>
      <c r="AE365" s="258" t="s">
        <v>265</v>
      </c>
      <c r="AF365" s="258" t="s">
        <v>267</v>
      </c>
      <c r="AG365" s="258" t="s">
        <v>266</v>
      </c>
      <c r="AH365" s="258" t="s">
        <v>266</v>
      </c>
      <c r="AI365" s="258" t="s">
        <v>266</v>
      </c>
      <c r="AJ365" s="258" t="s">
        <v>266</v>
      </c>
      <c r="AK365" s="258" t="s">
        <v>266</v>
      </c>
      <c r="AL365" s="258" t="s">
        <v>266</v>
      </c>
      <c r="AM365" s="258" t="s">
        <v>266</v>
      </c>
      <c r="AN365" s="258" t="s">
        <v>266</v>
      </c>
      <c r="AO365" s="258" t="s">
        <v>266</v>
      </c>
      <c r="AP365" s="258" t="s">
        <v>266</v>
      </c>
    </row>
    <row r="366" spans="1:42" x14ac:dyDescent="0.2">
      <c r="A366" s="258">
        <v>213035</v>
      </c>
      <c r="B366" s="258" t="str">
        <f>VLOOKUP(A366,'[2]اعلام كامل'!$A$2:$E$7000,5,0)</f>
        <v>س4</v>
      </c>
      <c r="C366" s="258" t="s">
        <v>265</v>
      </c>
      <c r="D366" s="258" t="s">
        <v>267</v>
      </c>
      <c r="E366" s="258" t="s">
        <v>267</v>
      </c>
      <c r="F366" s="258" t="s">
        <v>265</v>
      </c>
      <c r="G366" s="258" t="s">
        <v>265</v>
      </c>
      <c r="H366" s="258" t="s">
        <v>267</v>
      </c>
      <c r="I366" s="258" t="s">
        <v>267</v>
      </c>
      <c r="J366" s="258" t="s">
        <v>267</v>
      </c>
      <c r="K366" s="258" t="s">
        <v>267</v>
      </c>
      <c r="L366" s="258" t="s">
        <v>265</v>
      </c>
      <c r="M366" s="258" t="s">
        <v>267</v>
      </c>
      <c r="N366" s="258" t="s">
        <v>267</v>
      </c>
      <c r="O366" s="258" t="s">
        <v>265</v>
      </c>
      <c r="P366" s="258" t="s">
        <v>267</v>
      </c>
      <c r="Q366" s="258" t="s">
        <v>266</v>
      </c>
      <c r="R366" s="258" t="s">
        <v>265</v>
      </c>
      <c r="S366" s="258" t="s">
        <v>265</v>
      </c>
      <c r="T366" s="258" t="s">
        <v>267</v>
      </c>
      <c r="U366" s="258" t="s">
        <v>267</v>
      </c>
      <c r="V366" s="258" t="s">
        <v>267</v>
      </c>
      <c r="W366" s="258" t="s">
        <v>267</v>
      </c>
      <c r="X366" s="258" t="s">
        <v>267</v>
      </c>
      <c r="Y366" s="258" t="s">
        <v>267</v>
      </c>
      <c r="Z366" s="258" t="s">
        <v>267</v>
      </c>
      <c r="AA366" s="258" t="s">
        <v>267</v>
      </c>
      <c r="AB366" s="258" t="s">
        <v>267</v>
      </c>
      <c r="AC366" s="258" t="s">
        <v>267</v>
      </c>
      <c r="AD366" s="258" t="s">
        <v>267</v>
      </c>
      <c r="AE366" s="258" t="s">
        <v>267</v>
      </c>
      <c r="AF366" s="258" t="s">
        <v>267</v>
      </c>
      <c r="AG366" s="258" t="s">
        <v>266</v>
      </c>
      <c r="AH366" s="258" t="s">
        <v>266</v>
      </c>
      <c r="AI366" s="258" t="s">
        <v>266</v>
      </c>
      <c r="AJ366" s="258" t="s">
        <v>266</v>
      </c>
      <c r="AK366" s="258" t="s">
        <v>266</v>
      </c>
      <c r="AL366" s="258" t="s">
        <v>266</v>
      </c>
      <c r="AM366" s="258" t="s">
        <v>266</v>
      </c>
      <c r="AN366" s="258" t="s">
        <v>266</v>
      </c>
      <c r="AO366" s="258" t="s">
        <v>266</v>
      </c>
      <c r="AP366" s="258" t="s">
        <v>266</v>
      </c>
    </row>
    <row r="367" spans="1:42" x14ac:dyDescent="0.2">
      <c r="A367" s="258">
        <v>213364</v>
      </c>
      <c r="B367" s="258" t="str">
        <f>VLOOKUP(A367,'[2]اعلام كامل'!$A$2:$E$7000,5,0)</f>
        <v>س4</v>
      </c>
      <c r="C367" s="258" t="s">
        <v>267</v>
      </c>
      <c r="D367" s="258" t="s">
        <v>267</v>
      </c>
      <c r="E367" s="258" t="s">
        <v>267</v>
      </c>
      <c r="F367" s="258" t="s">
        <v>267</v>
      </c>
      <c r="G367" s="258" t="s">
        <v>265</v>
      </c>
      <c r="H367" s="258" t="s">
        <v>267</v>
      </c>
      <c r="I367" s="258" t="s">
        <v>267</v>
      </c>
      <c r="J367" s="258" t="s">
        <v>267</v>
      </c>
      <c r="K367" s="258" t="s">
        <v>267</v>
      </c>
      <c r="L367" s="258" t="s">
        <v>267</v>
      </c>
      <c r="M367" s="258" t="s">
        <v>267</v>
      </c>
      <c r="N367" s="258" t="s">
        <v>267</v>
      </c>
      <c r="O367" s="258" t="s">
        <v>267</v>
      </c>
      <c r="P367" s="258" t="s">
        <v>267</v>
      </c>
      <c r="Q367" s="258" t="s">
        <v>267</v>
      </c>
      <c r="R367" s="258" t="s">
        <v>267</v>
      </c>
      <c r="S367" s="258" t="s">
        <v>267</v>
      </c>
      <c r="T367" s="258" t="s">
        <v>267</v>
      </c>
      <c r="U367" s="258" t="s">
        <v>267</v>
      </c>
      <c r="V367" s="258" t="s">
        <v>267</v>
      </c>
      <c r="W367" s="258" t="s">
        <v>265</v>
      </c>
      <c r="X367" s="258" t="s">
        <v>267</v>
      </c>
      <c r="Y367" s="258" t="s">
        <v>267</v>
      </c>
      <c r="Z367" s="258" t="s">
        <v>265</v>
      </c>
      <c r="AA367" s="258" t="s">
        <v>265</v>
      </c>
      <c r="AB367" s="258" t="s">
        <v>267</v>
      </c>
      <c r="AC367" s="258" t="s">
        <v>267</v>
      </c>
      <c r="AD367" s="258" t="s">
        <v>267</v>
      </c>
      <c r="AE367" s="258" t="s">
        <v>267</v>
      </c>
      <c r="AF367" s="258" t="s">
        <v>267</v>
      </c>
      <c r="AG367" s="258" t="s">
        <v>266</v>
      </c>
      <c r="AH367" s="258" t="s">
        <v>266</v>
      </c>
      <c r="AI367" s="258" t="s">
        <v>266</v>
      </c>
      <c r="AJ367" s="258" t="s">
        <v>266</v>
      </c>
      <c r="AK367" s="258" t="s">
        <v>266</v>
      </c>
      <c r="AL367" s="258" t="s">
        <v>266</v>
      </c>
      <c r="AM367" s="258" t="s">
        <v>266</v>
      </c>
      <c r="AN367" s="258" t="s">
        <v>266</v>
      </c>
      <c r="AO367" s="258" t="s">
        <v>266</v>
      </c>
      <c r="AP367" s="258" t="s">
        <v>266</v>
      </c>
    </row>
    <row r="368" spans="1:42" x14ac:dyDescent="0.2">
      <c r="A368" s="258">
        <v>202768</v>
      </c>
      <c r="B368" s="258" t="str">
        <f>VLOOKUP(A368,'[2]اعلام كامل'!$A$2:$E$7000,5,0)</f>
        <v>س4</v>
      </c>
      <c r="C368" s="258" t="s">
        <v>267</v>
      </c>
      <c r="D368" s="258" t="s">
        <v>265</v>
      </c>
      <c r="E368" s="258" t="s">
        <v>267</v>
      </c>
      <c r="F368" s="258" t="s">
        <v>265</v>
      </c>
      <c r="G368" s="258" t="s">
        <v>267</v>
      </c>
      <c r="H368" s="258" t="s">
        <v>265</v>
      </c>
      <c r="I368" s="258" t="s">
        <v>265</v>
      </c>
      <c r="J368" s="258" t="s">
        <v>265</v>
      </c>
      <c r="K368" s="258" t="s">
        <v>265</v>
      </c>
      <c r="L368" s="258" t="s">
        <v>265</v>
      </c>
      <c r="M368" s="258" t="s">
        <v>267</v>
      </c>
      <c r="N368" s="258" t="s">
        <v>267</v>
      </c>
      <c r="O368" s="258" t="s">
        <v>267</v>
      </c>
      <c r="P368" s="258" t="s">
        <v>267</v>
      </c>
      <c r="Q368" s="258" t="s">
        <v>266</v>
      </c>
      <c r="R368" s="258" t="s">
        <v>267</v>
      </c>
      <c r="S368" s="258" t="s">
        <v>265</v>
      </c>
      <c r="T368" s="258" t="s">
        <v>267</v>
      </c>
      <c r="U368" s="258" t="s">
        <v>267</v>
      </c>
      <c r="V368" s="258" t="s">
        <v>267</v>
      </c>
      <c r="W368" s="258" t="s">
        <v>265</v>
      </c>
      <c r="X368" s="258" t="s">
        <v>265</v>
      </c>
      <c r="Y368" s="258" t="s">
        <v>265</v>
      </c>
      <c r="Z368" s="258" t="s">
        <v>267</v>
      </c>
      <c r="AA368" s="258" t="s">
        <v>267</v>
      </c>
      <c r="AB368" s="258" t="s">
        <v>265</v>
      </c>
      <c r="AC368" s="258" t="s">
        <v>266</v>
      </c>
      <c r="AD368" s="258" t="s">
        <v>265</v>
      </c>
      <c r="AE368" s="258" t="s">
        <v>265</v>
      </c>
      <c r="AF368" s="258" t="s">
        <v>265</v>
      </c>
      <c r="AG368" s="258" t="s">
        <v>267</v>
      </c>
      <c r="AH368" s="258" t="s">
        <v>267</v>
      </c>
      <c r="AI368" s="258" t="s">
        <v>267</v>
      </c>
      <c r="AJ368" s="258" t="s">
        <v>267</v>
      </c>
      <c r="AK368" s="258" t="s">
        <v>267</v>
      </c>
      <c r="AL368" s="258" t="s">
        <v>266</v>
      </c>
      <c r="AM368" s="258" t="s">
        <v>266</v>
      </c>
      <c r="AN368" s="258" t="s">
        <v>267</v>
      </c>
      <c r="AO368" s="258" t="s">
        <v>266</v>
      </c>
      <c r="AP368" s="258" t="s">
        <v>266</v>
      </c>
    </row>
    <row r="369" spans="1:42" x14ac:dyDescent="0.2">
      <c r="A369" s="258">
        <v>208846</v>
      </c>
      <c r="B369" s="258" t="str">
        <f>VLOOKUP(A369,'[2]اعلام كامل'!$A$2:$E$7000,5,0)</f>
        <v>س4</v>
      </c>
      <c r="C369" s="258" t="s">
        <v>267</v>
      </c>
      <c r="D369" s="258" t="s">
        <v>267</v>
      </c>
      <c r="E369" s="258" t="s">
        <v>267</v>
      </c>
      <c r="F369" s="258" t="s">
        <v>266</v>
      </c>
      <c r="G369" s="258" t="s">
        <v>267</v>
      </c>
      <c r="H369" s="258" t="s">
        <v>267</v>
      </c>
      <c r="I369" s="258" t="s">
        <v>267</v>
      </c>
      <c r="J369" s="258" t="s">
        <v>267</v>
      </c>
      <c r="K369" s="258" t="s">
        <v>267</v>
      </c>
      <c r="L369" s="258" t="s">
        <v>267</v>
      </c>
      <c r="M369" s="258" t="s">
        <v>267</v>
      </c>
      <c r="N369" s="258" t="s">
        <v>267</v>
      </c>
      <c r="O369" s="258" t="s">
        <v>267</v>
      </c>
      <c r="P369" s="258" t="s">
        <v>267</v>
      </c>
      <c r="Q369" s="258" t="s">
        <v>267</v>
      </c>
      <c r="R369" s="258" t="s">
        <v>267</v>
      </c>
      <c r="S369" s="258" t="s">
        <v>267</v>
      </c>
      <c r="T369" s="258" t="s">
        <v>267</v>
      </c>
      <c r="U369" s="258" t="s">
        <v>267</v>
      </c>
      <c r="V369" s="258" t="s">
        <v>267</v>
      </c>
      <c r="W369" s="258" t="s">
        <v>267</v>
      </c>
      <c r="X369" s="258" t="s">
        <v>267</v>
      </c>
      <c r="Y369" s="258" t="s">
        <v>267</v>
      </c>
      <c r="Z369" s="258" t="s">
        <v>267</v>
      </c>
      <c r="AA369" s="258" t="s">
        <v>267</v>
      </c>
      <c r="AB369" s="258" t="s">
        <v>267</v>
      </c>
      <c r="AC369" s="258" t="s">
        <v>267</v>
      </c>
      <c r="AD369" s="258" t="s">
        <v>267</v>
      </c>
      <c r="AE369" s="258" t="s">
        <v>267</v>
      </c>
      <c r="AF369" s="258" t="s">
        <v>267</v>
      </c>
      <c r="AG369" s="258" t="s">
        <v>267</v>
      </c>
      <c r="AH369" s="258" t="s">
        <v>265</v>
      </c>
      <c r="AI369" s="258" t="s">
        <v>265</v>
      </c>
      <c r="AJ369" s="258" t="s">
        <v>265</v>
      </c>
      <c r="AK369" s="258" t="s">
        <v>265</v>
      </c>
      <c r="AL369" s="258" t="s">
        <v>267</v>
      </c>
      <c r="AM369" s="258" t="s">
        <v>266</v>
      </c>
      <c r="AN369" s="258" t="s">
        <v>267</v>
      </c>
      <c r="AO369" s="258" t="s">
        <v>267</v>
      </c>
      <c r="AP369" s="258" t="s">
        <v>266</v>
      </c>
    </row>
    <row r="370" spans="1:42" x14ac:dyDescent="0.2">
      <c r="A370" s="258">
        <v>208908</v>
      </c>
      <c r="B370" s="258" t="str">
        <f>VLOOKUP(A370,'[2]اعلام كامل'!$A$2:$E$7000,5,0)</f>
        <v>س4</v>
      </c>
      <c r="C370" s="258" t="s">
        <v>267</v>
      </c>
      <c r="D370" s="258" t="s">
        <v>267</v>
      </c>
      <c r="E370" s="258" t="s">
        <v>265</v>
      </c>
      <c r="F370" s="258" t="s">
        <v>266</v>
      </c>
      <c r="G370" s="258" t="s">
        <v>267</v>
      </c>
      <c r="H370" s="258" t="s">
        <v>267</v>
      </c>
      <c r="I370" s="258" t="s">
        <v>265</v>
      </c>
      <c r="J370" s="258" t="s">
        <v>265</v>
      </c>
      <c r="K370" s="258" t="s">
        <v>267</v>
      </c>
      <c r="L370" s="258" t="s">
        <v>265</v>
      </c>
      <c r="M370" s="258" t="s">
        <v>267</v>
      </c>
      <c r="N370" s="258" t="s">
        <v>265</v>
      </c>
      <c r="O370" s="258" t="s">
        <v>265</v>
      </c>
      <c r="P370" s="258" t="s">
        <v>267</v>
      </c>
      <c r="Q370" s="258" t="s">
        <v>265</v>
      </c>
      <c r="R370" s="258" t="s">
        <v>265</v>
      </c>
      <c r="S370" s="258" t="s">
        <v>265</v>
      </c>
      <c r="T370" s="258" t="s">
        <v>267</v>
      </c>
      <c r="U370" s="258" t="s">
        <v>267</v>
      </c>
      <c r="V370" s="258" t="s">
        <v>267</v>
      </c>
      <c r="W370" s="258" t="s">
        <v>267</v>
      </c>
      <c r="X370" s="258" t="s">
        <v>265</v>
      </c>
      <c r="Y370" s="258" t="s">
        <v>267</v>
      </c>
      <c r="Z370" s="258" t="s">
        <v>267</v>
      </c>
      <c r="AA370" s="258" t="s">
        <v>267</v>
      </c>
      <c r="AB370" s="258" t="s">
        <v>267</v>
      </c>
      <c r="AC370" s="258" t="s">
        <v>265</v>
      </c>
      <c r="AD370" s="258" t="s">
        <v>265</v>
      </c>
      <c r="AE370" s="258" t="s">
        <v>265</v>
      </c>
      <c r="AF370" s="258" t="s">
        <v>265</v>
      </c>
      <c r="AG370" s="258" t="s">
        <v>265</v>
      </c>
      <c r="AH370" s="258" t="s">
        <v>265</v>
      </c>
      <c r="AI370" s="258" t="s">
        <v>265</v>
      </c>
      <c r="AJ370" s="258" t="s">
        <v>267</v>
      </c>
      <c r="AK370" s="258" t="s">
        <v>265</v>
      </c>
      <c r="AL370" s="258" t="s">
        <v>265</v>
      </c>
      <c r="AM370" s="258" t="s">
        <v>265</v>
      </c>
      <c r="AN370" s="258" t="s">
        <v>265</v>
      </c>
      <c r="AO370" s="258" t="s">
        <v>265</v>
      </c>
      <c r="AP370" s="258" t="s">
        <v>265</v>
      </c>
    </row>
    <row r="371" spans="1:42" x14ac:dyDescent="0.2">
      <c r="A371" s="258">
        <v>204348</v>
      </c>
      <c r="B371" s="258" t="str">
        <f>VLOOKUP(A371,'[2]اعلام كامل'!$A$2:$E$7000,5,0)</f>
        <v>س4</v>
      </c>
      <c r="C371" s="258" t="s">
        <v>265</v>
      </c>
      <c r="D371" s="258" t="s">
        <v>265</v>
      </c>
      <c r="E371" s="258" t="s">
        <v>267</v>
      </c>
      <c r="F371" s="258" t="s">
        <v>267</v>
      </c>
      <c r="G371" s="258" t="s">
        <v>265</v>
      </c>
      <c r="H371" s="258" t="s">
        <v>267</v>
      </c>
      <c r="I371" s="258" t="s">
        <v>265</v>
      </c>
      <c r="J371" s="258" t="s">
        <v>265</v>
      </c>
      <c r="K371" s="258" t="s">
        <v>265</v>
      </c>
      <c r="L371" s="258" t="s">
        <v>265</v>
      </c>
      <c r="M371" s="258" t="s">
        <v>267</v>
      </c>
      <c r="N371" s="258" t="s">
        <v>265</v>
      </c>
      <c r="O371" s="258" t="s">
        <v>267</v>
      </c>
      <c r="P371" s="258" t="s">
        <v>265</v>
      </c>
      <c r="Q371" s="258" t="s">
        <v>267</v>
      </c>
      <c r="R371" s="258" t="s">
        <v>265</v>
      </c>
      <c r="S371" s="258" t="s">
        <v>265</v>
      </c>
      <c r="T371" s="258" t="s">
        <v>267</v>
      </c>
      <c r="U371" s="258" t="s">
        <v>267</v>
      </c>
      <c r="V371" s="258" t="s">
        <v>265</v>
      </c>
      <c r="W371" s="258" t="s">
        <v>267</v>
      </c>
      <c r="X371" s="258" t="s">
        <v>267</v>
      </c>
      <c r="Y371" s="258" t="s">
        <v>267</v>
      </c>
      <c r="Z371" s="258" t="s">
        <v>265</v>
      </c>
      <c r="AA371" s="258" t="s">
        <v>265</v>
      </c>
      <c r="AB371" s="258" t="s">
        <v>267</v>
      </c>
      <c r="AC371" s="258" t="s">
        <v>267</v>
      </c>
      <c r="AD371" s="258" t="s">
        <v>265</v>
      </c>
      <c r="AE371" s="258" t="s">
        <v>265</v>
      </c>
      <c r="AF371" s="258" t="s">
        <v>265</v>
      </c>
      <c r="AG371" s="258" t="s">
        <v>265</v>
      </c>
      <c r="AH371" s="258" t="s">
        <v>265</v>
      </c>
      <c r="AI371" s="258" t="s">
        <v>267</v>
      </c>
      <c r="AJ371" s="258" t="s">
        <v>265</v>
      </c>
      <c r="AK371" s="258" t="s">
        <v>265</v>
      </c>
      <c r="AL371" s="258" t="s">
        <v>265</v>
      </c>
      <c r="AM371" s="258" t="s">
        <v>267</v>
      </c>
      <c r="AN371" s="258" t="s">
        <v>267</v>
      </c>
      <c r="AO371" s="258" t="s">
        <v>265</v>
      </c>
      <c r="AP371" s="258" t="s">
        <v>267</v>
      </c>
    </row>
    <row r="372" spans="1:42" x14ac:dyDescent="0.2">
      <c r="A372" s="258">
        <v>211663</v>
      </c>
      <c r="B372" s="258" t="str">
        <f>VLOOKUP(A372,'[2]اعلام كامل'!$A$2:$E$7000,5,0)</f>
        <v>س4</v>
      </c>
      <c r="C372" s="258" t="s">
        <v>267</v>
      </c>
      <c r="D372" s="258" t="s">
        <v>267</v>
      </c>
      <c r="E372" s="258" t="s">
        <v>267</v>
      </c>
      <c r="F372" s="258" t="s">
        <v>267</v>
      </c>
      <c r="G372" s="258" t="s">
        <v>267</v>
      </c>
      <c r="H372" s="258" t="s">
        <v>267</v>
      </c>
      <c r="I372" s="258" t="s">
        <v>267</v>
      </c>
      <c r="J372" s="258" t="s">
        <v>267</v>
      </c>
      <c r="K372" s="258" t="s">
        <v>267</v>
      </c>
      <c r="L372" s="258" t="s">
        <v>267</v>
      </c>
      <c r="M372" s="258" t="s">
        <v>265</v>
      </c>
      <c r="N372" s="258" t="s">
        <v>265</v>
      </c>
      <c r="O372" s="258" t="s">
        <v>265</v>
      </c>
      <c r="P372" s="258" t="s">
        <v>265</v>
      </c>
      <c r="Q372" s="258" t="s">
        <v>265</v>
      </c>
      <c r="R372" s="258" t="s">
        <v>267</v>
      </c>
      <c r="S372" s="258" t="s">
        <v>267</v>
      </c>
      <c r="T372" s="258" t="s">
        <v>267</v>
      </c>
      <c r="U372" s="258" t="s">
        <v>267</v>
      </c>
      <c r="V372" s="258" t="s">
        <v>267</v>
      </c>
      <c r="W372" s="258" t="s">
        <v>267</v>
      </c>
      <c r="X372" s="258" t="s">
        <v>267</v>
      </c>
      <c r="Y372" s="258" t="s">
        <v>267</v>
      </c>
      <c r="Z372" s="258" t="s">
        <v>267</v>
      </c>
      <c r="AA372" s="258" t="s">
        <v>265</v>
      </c>
      <c r="AB372" s="258" t="s">
        <v>265</v>
      </c>
      <c r="AC372" s="258" t="s">
        <v>267</v>
      </c>
      <c r="AD372" s="258" t="s">
        <v>265</v>
      </c>
      <c r="AE372" s="258" t="s">
        <v>267</v>
      </c>
      <c r="AF372" s="258" t="s">
        <v>267</v>
      </c>
      <c r="AG372" s="258" t="s">
        <v>267</v>
      </c>
      <c r="AH372" s="258" t="s">
        <v>267</v>
      </c>
      <c r="AI372" s="258" t="s">
        <v>265</v>
      </c>
      <c r="AJ372" s="258" t="s">
        <v>267</v>
      </c>
      <c r="AK372" s="258" t="s">
        <v>267</v>
      </c>
      <c r="AL372" s="258" t="s">
        <v>267</v>
      </c>
      <c r="AM372" s="258" t="s">
        <v>267</v>
      </c>
      <c r="AN372" s="258" t="s">
        <v>267</v>
      </c>
      <c r="AO372" s="258" t="s">
        <v>267</v>
      </c>
      <c r="AP372" s="258" t="s">
        <v>267</v>
      </c>
    </row>
    <row r="373" spans="1:42" x14ac:dyDescent="0.2">
      <c r="A373" s="258">
        <v>204328</v>
      </c>
      <c r="B373" s="258" t="str">
        <f>VLOOKUP(A373,'[2]اعلام كامل'!$A$2:$E$7000,5,0)</f>
        <v>س4</v>
      </c>
      <c r="C373" s="258" t="s">
        <v>266</v>
      </c>
      <c r="D373" s="258" t="s">
        <v>266</v>
      </c>
      <c r="E373" s="258" t="s">
        <v>266</v>
      </c>
      <c r="F373" s="258" t="s">
        <v>266</v>
      </c>
      <c r="G373" s="258" t="s">
        <v>267</v>
      </c>
      <c r="H373" s="258" t="s">
        <v>266</v>
      </c>
      <c r="I373" s="258" t="s">
        <v>266</v>
      </c>
      <c r="J373" s="258" t="s">
        <v>266</v>
      </c>
      <c r="K373" s="258" t="s">
        <v>266</v>
      </c>
      <c r="L373" s="258" t="s">
        <v>266</v>
      </c>
      <c r="M373" s="258" t="s">
        <v>266</v>
      </c>
      <c r="N373" s="258" t="s">
        <v>267</v>
      </c>
      <c r="O373" s="258" t="s">
        <v>266</v>
      </c>
      <c r="P373" s="258" t="s">
        <v>267</v>
      </c>
      <c r="Q373" s="258" t="s">
        <v>266</v>
      </c>
      <c r="R373" s="258" t="s">
        <v>267</v>
      </c>
      <c r="S373" s="258" t="s">
        <v>267</v>
      </c>
      <c r="T373" s="258" t="s">
        <v>267</v>
      </c>
      <c r="U373" s="258" t="s">
        <v>267</v>
      </c>
      <c r="V373" s="258" t="s">
        <v>267</v>
      </c>
      <c r="W373" s="258" t="s">
        <v>267</v>
      </c>
      <c r="X373" s="258" t="s">
        <v>265</v>
      </c>
      <c r="Y373" s="258" t="s">
        <v>267</v>
      </c>
      <c r="Z373" s="258" t="s">
        <v>267</v>
      </c>
      <c r="AA373" s="258" t="s">
        <v>267</v>
      </c>
      <c r="AB373" s="258" t="s">
        <v>267</v>
      </c>
      <c r="AC373" s="258" t="s">
        <v>265</v>
      </c>
      <c r="AD373" s="258" t="s">
        <v>267</v>
      </c>
      <c r="AE373" s="258" t="s">
        <v>265</v>
      </c>
      <c r="AF373" s="258" t="s">
        <v>267</v>
      </c>
      <c r="AG373" s="258" t="s">
        <v>266</v>
      </c>
      <c r="AH373" s="258" t="s">
        <v>265</v>
      </c>
      <c r="AI373" s="258" t="s">
        <v>266</v>
      </c>
      <c r="AJ373" s="258" t="s">
        <v>266</v>
      </c>
      <c r="AK373" s="258" t="s">
        <v>267</v>
      </c>
      <c r="AL373" s="258" t="s">
        <v>265</v>
      </c>
      <c r="AM373" s="258" t="s">
        <v>265</v>
      </c>
      <c r="AN373" s="258" t="s">
        <v>265</v>
      </c>
      <c r="AO373" s="258" t="s">
        <v>267</v>
      </c>
      <c r="AP373" s="258" t="s">
        <v>267</v>
      </c>
    </row>
    <row r="374" spans="1:42" x14ac:dyDescent="0.2">
      <c r="A374" s="258">
        <v>204945</v>
      </c>
      <c r="B374" s="258" t="str">
        <f>VLOOKUP(A374,'[2]اعلام كامل'!$A$2:$E$7000,5,0)</f>
        <v>س4</v>
      </c>
      <c r="C374" s="258" t="s">
        <v>265</v>
      </c>
      <c r="D374" s="258" t="s">
        <v>265</v>
      </c>
      <c r="E374" s="258" t="s">
        <v>265</v>
      </c>
      <c r="F374" s="258" t="s">
        <v>265</v>
      </c>
      <c r="G374" s="258" t="s">
        <v>267</v>
      </c>
      <c r="H374" s="258" t="s">
        <v>267</v>
      </c>
      <c r="I374" s="258" t="s">
        <v>267</v>
      </c>
      <c r="J374" s="258" t="s">
        <v>265</v>
      </c>
      <c r="K374" s="258" t="s">
        <v>267</v>
      </c>
      <c r="L374" s="258" t="s">
        <v>267</v>
      </c>
      <c r="M374" s="258" t="s">
        <v>267</v>
      </c>
      <c r="N374" s="258" t="s">
        <v>267</v>
      </c>
      <c r="O374" s="258" t="s">
        <v>267</v>
      </c>
      <c r="P374" s="258" t="s">
        <v>265</v>
      </c>
      <c r="Q374" s="258" t="s">
        <v>267</v>
      </c>
      <c r="R374" s="258" t="s">
        <v>265</v>
      </c>
      <c r="S374" s="258" t="s">
        <v>266</v>
      </c>
      <c r="T374" s="258" t="s">
        <v>267</v>
      </c>
      <c r="U374" s="258" t="s">
        <v>267</v>
      </c>
      <c r="V374" s="258" t="s">
        <v>265</v>
      </c>
      <c r="W374" s="258" t="s">
        <v>265</v>
      </c>
      <c r="X374" s="258" t="s">
        <v>267</v>
      </c>
      <c r="Y374" s="258" t="s">
        <v>267</v>
      </c>
      <c r="Z374" s="258" t="s">
        <v>266</v>
      </c>
      <c r="AA374" s="258" t="s">
        <v>266</v>
      </c>
      <c r="AB374" s="258" t="s">
        <v>267</v>
      </c>
      <c r="AC374" s="258" t="s">
        <v>267</v>
      </c>
      <c r="AD374" s="258" t="s">
        <v>267</v>
      </c>
      <c r="AE374" s="258" t="s">
        <v>267</v>
      </c>
      <c r="AF374" s="258" t="s">
        <v>267</v>
      </c>
      <c r="AG374" s="258" t="s">
        <v>267</v>
      </c>
      <c r="AH374" s="258" t="s">
        <v>266</v>
      </c>
      <c r="AI374" s="258" t="s">
        <v>267</v>
      </c>
      <c r="AJ374" s="258" t="s">
        <v>267</v>
      </c>
      <c r="AK374" s="258" t="s">
        <v>267</v>
      </c>
      <c r="AL374" s="258" t="s">
        <v>267</v>
      </c>
      <c r="AM374" s="258" t="s">
        <v>266</v>
      </c>
      <c r="AN374" s="258" t="s">
        <v>266</v>
      </c>
      <c r="AO374" s="258" t="s">
        <v>265</v>
      </c>
      <c r="AP374" s="258" t="s">
        <v>265</v>
      </c>
    </row>
    <row r="375" spans="1:42" x14ac:dyDescent="0.2">
      <c r="A375" s="258">
        <v>210381</v>
      </c>
      <c r="B375" s="258" t="str">
        <f>VLOOKUP(A375,'[2]اعلام كامل'!$A$2:$E$7000,5,0)</f>
        <v>س4</v>
      </c>
      <c r="C375" s="258" t="s">
        <v>266</v>
      </c>
      <c r="D375" s="258" t="s">
        <v>267</v>
      </c>
      <c r="E375" s="258" t="s">
        <v>267</v>
      </c>
      <c r="F375" s="258" t="s">
        <v>265</v>
      </c>
      <c r="G375" s="258" t="s">
        <v>265</v>
      </c>
      <c r="H375" s="258" t="s">
        <v>265</v>
      </c>
      <c r="I375" s="258" t="s">
        <v>265</v>
      </c>
      <c r="J375" s="258" t="s">
        <v>265</v>
      </c>
      <c r="K375" s="258" t="s">
        <v>265</v>
      </c>
      <c r="L375" s="258" t="s">
        <v>267</v>
      </c>
      <c r="M375" s="258" t="s">
        <v>267</v>
      </c>
      <c r="N375" s="258" t="s">
        <v>267</v>
      </c>
      <c r="O375" s="258" t="s">
        <v>265</v>
      </c>
      <c r="P375" s="258" t="s">
        <v>265</v>
      </c>
      <c r="Q375" s="258" t="s">
        <v>265</v>
      </c>
      <c r="R375" s="258" t="s">
        <v>265</v>
      </c>
      <c r="S375" s="258" t="s">
        <v>267</v>
      </c>
      <c r="T375" s="258" t="s">
        <v>267</v>
      </c>
      <c r="U375" s="258" t="s">
        <v>267</v>
      </c>
      <c r="V375" s="258" t="s">
        <v>267</v>
      </c>
      <c r="W375" s="258" t="s">
        <v>267</v>
      </c>
      <c r="X375" s="258" t="s">
        <v>267</v>
      </c>
      <c r="Y375" s="258" t="s">
        <v>267</v>
      </c>
      <c r="Z375" s="258" t="s">
        <v>267</v>
      </c>
      <c r="AA375" s="258" t="s">
        <v>267</v>
      </c>
      <c r="AB375" s="258" t="s">
        <v>267</v>
      </c>
      <c r="AC375" s="258" t="s">
        <v>267</v>
      </c>
      <c r="AD375" s="258" t="s">
        <v>267</v>
      </c>
      <c r="AE375" s="258" t="s">
        <v>267</v>
      </c>
      <c r="AF375" s="258" t="s">
        <v>267</v>
      </c>
      <c r="AG375" s="258" t="s">
        <v>265</v>
      </c>
      <c r="AH375" s="258" t="s">
        <v>265</v>
      </c>
      <c r="AI375" s="258" t="s">
        <v>265</v>
      </c>
      <c r="AJ375" s="258" t="s">
        <v>265</v>
      </c>
      <c r="AK375" s="258" t="s">
        <v>265</v>
      </c>
      <c r="AL375" s="258" t="s">
        <v>267</v>
      </c>
      <c r="AM375" s="258" t="s">
        <v>267</v>
      </c>
      <c r="AN375" s="258" t="s">
        <v>267</v>
      </c>
      <c r="AO375" s="258" t="s">
        <v>267</v>
      </c>
      <c r="AP375" s="258" t="s">
        <v>267</v>
      </c>
    </row>
    <row r="376" spans="1:42" x14ac:dyDescent="0.2">
      <c r="A376" s="258">
        <v>211694</v>
      </c>
      <c r="B376" s="258" t="str">
        <f>VLOOKUP(A376,'[2]اعلام كامل'!$A$2:$E$7000,5,0)</f>
        <v>س4</v>
      </c>
      <c r="C376" s="258" t="s">
        <v>267</v>
      </c>
      <c r="D376" s="258" t="s">
        <v>267</v>
      </c>
      <c r="E376" s="258" t="s">
        <v>267</v>
      </c>
      <c r="F376" s="258" t="s">
        <v>267</v>
      </c>
      <c r="G376" s="258" t="s">
        <v>267</v>
      </c>
      <c r="H376" s="258" t="s">
        <v>265</v>
      </c>
      <c r="I376" s="258" t="s">
        <v>267</v>
      </c>
      <c r="J376" s="258" t="s">
        <v>267</v>
      </c>
      <c r="K376" s="258" t="s">
        <v>267</v>
      </c>
      <c r="L376" s="258" t="s">
        <v>267</v>
      </c>
      <c r="M376" s="258" t="s">
        <v>267</v>
      </c>
      <c r="N376" s="258" t="s">
        <v>267</v>
      </c>
      <c r="O376" s="258" t="s">
        <v>267</v>
      </c>
      <c r="P376" s="258" t="s">
        <v>265</v>
      </c>
      <c r="Q376" s="258" t="s">
        <v>267</v>
      </c>
      <c r="R376" s="258" t="s">
        <v>267</v>
      </c>
      <c r="S376" s="258" t="s">
        <v>267</v>
      </c>
      <c r="T376" s="258" t="s">
        <v>267</v>
      </c>
      <c r="U376" s="258" t="s">
        <v>267</v>
      </c>
      <c r="V376" s="258" t="s">
        <v>267</v>
      </c>
      <c r="W376" s="258" t="s">
        <v>267</v>
      </c>
      <c r="X376" s="258" t="s">
        <v>267</v>
      </c>
      <c r="Y376" s="258" t="s">
        <v>265</v>
      </c>
      <c r="Z376" s="258" t="s">
        <v>265</v>
      </c>
      <c r="AA376" s="258" t="s">
        <v>265</v>
      </c>
      <c r="AB376" s="258" t="s">
        <v>267</v>
      </c>
      <c r="AC376" s="258" t="s">
        <v>267</v>
      </c>
      <c r="AD376" s="258" t="s">
        <v>267</v>
      </c>
      <c r="AE376" s="258" t="s">
        <v>265</v>
      </c>
      <c r="AF376" s="258" t="s">
        <v>265</v>
      </c>
      <c r="AG376" s="258" t="s">
        <v>267</v>
      </c>
      <c r="AH376" s="258" t="s">
        <v>267</v>
      </c>
      <c r="AI376" s="258" t="s">
        <v>265</v>
      </c>
      <c r="AJ376" s="258" t="s">
        <v>267</v>
      </c>
      <c r="AK376" s="258" t="s">
        <v>267</v>
      </c>
      <c r="AL376" s="258" t="s">
        <v>265</v>
      </c>
      <c r="AM376" s="258" t="s">
        <v>266</v>
      </c>
      <c r="AN376" s="258" t="s">
        <v>266</v>
      </c>
      <c r="AO376" s="258" t="s">
        <v>266</v>
      </c>
      <c r="AP376" s="258" t="s">
        <v>266</v>
      </c>
    </row>
    <row r="377" spans="1:42" x14ac:dyDescent="0.2">
      <c r="A377" s="258">
        <v>205074</v>
      </c>
      <c r="B377" s="258" t="str">
        <f>VLOOKUP(A377,'[2]اعلام كامل'!$A$2:$E$7000,5,0)</f>
        <v>س4</v>
      </c>
      <c r="C377" s="258" t="s">
        <v>265</v>
      </c>
      <c r="D377" s="258" t="s">
        <v>267</v>
      </c>
      <c r="E377" s="258" t="s">
        <v>265</v>
      </c>
      <c r="F377" s="258" t="s">
        <v>265</v>
      </c>
      <c r="G377" s="258" t="s">
        <v>267</v>
      </c>
      <c r="H377" s="258" t="s">
        <v>265</v>
      </c>
      <c r="I377" s="258" t="s">
        <v>265</v>
      </c>
      <c r="J377" s="258" t="s">
        <v>265</v>
      </c>
      <c r="K377" s="258" t="s">
        <v>265</v>
      </c>
      <c r="L377" s="258" t="s">
        <v>265</v>
      </c>
      <c r="M377" s="258" t="s">
        <v>267</v>
      </c>
      <c r="N377" s="258" t="s">
        <v>265</v>
      </c>
      <c r="O377" s="258" t="s">
        <v>265</v>
      </c>
      <c r="P377" s="258" t="s">
        <v>267</v>
      </c>
      <c r="Q377" s="258" t="s">
        <v>265</v>
      </c>
      <c r="R377" s="258" t="s">
        <v>265</v>
      </c>
      <c r="S377" s="258" t="s">
        <v>265</v>
      </c>
      <c r="T377" s="258" t="s">
        <v>265</v>
      </c>
      <c r="U377" s="258" t="s">
        <v>265</v>
      </c>
      <c r="V377" s="258" t="s">
        <v>265</v>
      </c>
      <c r="W377" s="258" t="s">
        <v>266</v>
      </c>
      <c r="X377" s="258" t="s">
        <v>265</v>
      </c>
      <c r="Y377" s="258" t="s">
        <v>265</v>
      </c>
      <c r="Z377" s="258" t="s">
        <v>265</v>
      </c>
      <c r="AA377" s="258" t="s">
        <v>266</v>
      </c>
      <c r="AB377" s="258" t="s">
        <v>265</v>
      </c>
      <c r="AC377" s="258" t="s">
        <v>265</v>
      </c>
      <c r="AD377" s="258" t="s">
        <v>265</v>
      </c>
      <c r="AE377" s="258" t="s">
        <v>265</v>
      </c>
      <c r="AF377" s="258" t="s">
        <v>265</v>
      </c>
      <c r="AG377" s="258" t="s">
        <v>267</v>
      </c>
      <c r="AH377" s="258" t="s">
        <v>265</v>
      </c>
      <c r="AI377" s="258" t="s">
        <v>265</v>
      </c>
      <c r="AJ377" s="258" t="s">
        <v>267</v>
      </c>
      <c r="AK377" s="258" t="s">
        <v>267</v>
      </c>
      <c r="AL377" s="258" t="s">
        <v>265</v>
      </c>
      <c r="AM377" s="258" t="s">
        <v>265</v>
      </c>
      <c r="AN377" s="258" t="s">
        <v>267</v>
      </c>
      <c r="AO377" s="258" t="s">
        <v>267</v>
      </c>
      <c r="AP377" s="258" t="s">
        <v>265</v>
      </c>
    </row>
    <row r="378" spans="1:42" x14ac:dyDescent="0.2">
      <c r="A378" s="258">
        <v>209883</v>
      </c>
      <c r="B378" s="258" t="str">
        <f>VLOOKUP(A378,'[2]اعلام كامل'!$A$2:$E$7000,5,0)</f>
        <v>س4</v>
      </c>
      <c r="C378" s="258" t="s">
        <v>267</v>
      </c>
      <c r="D378" s="258" t="s">
        <v>267</v>
      </c>
      <c r="E378" s="258" t="s">
        <v>267</v>
      </c>
      <c r="F378" s="258" t="s">
        <v>266</v>
      </c>
      <c r="G378" s="258" t="s">
        <v>265</v>
      </c>
      <c r="H378" s="258" t="s">
        <v>265</v>
      </c>
      <c r="I378" s="258" t="s">
        <v>267</v>
      </c>
      <c r="J378" s="258" t="s">
        <v>265</v>
      </c>
      <c r="K378" s="258" t="s">
        <v>265</v>
      </c>
      <c r="L378" s="258" t="s">
        <v>265</v>
      </c>
      <c r="M378" s="258" t="s">
        <v>265</v>
      </c>
      <c r="N378" s="258" t="s">
        <v>267</v>
      </c>
      <c r="O378" s="258" t="s">
        <v>267</v>
      </c>
      <c r="P378" s="258" t="s">
        <v>267</v>
      </c>
      <c r="Q378" s="258" t="s">
        <v>265</v>
      </c>
      <c r="R378" s="258" t="s">
        <v>267</v>
      </c>
      <c r="S378" s="258" t="s">
        <v>265</v>
      </c>
      <c r="T378" s="258" t="s">
        <v>267</v>
      </c>
      <c r="U378" s="258" t="s">
        <v>267</v>
      </c>
      <c r="V378" s="258" t="s">
        <v>265</v>
      </c>
      <c r="W378" s="258" t="s">
        <v>265</v>
      </c>
      <c r="X378" s="258" t="s">
        <v>265</v>
      </c>
      <c r="Y378" s="258" t="s">
        <v>265</v>
      </c>
      <c r="Z378" s="258" t="s">
        <v>267</v>
      </c>
      <c r="AA378" s="258" t="s">
        <v>267</v>
      </c>
      <c r="AB378" s="258" t="s">
        <v>267</v>
      </c>
      <c r="AC378" s="258" t="s">
        <v>267</v>
      </c>
      <c r="AD378" s="258" t="s">
        <v>267</v>
      </c>
      <c r="AE378" s="258" t="s">
        <v>265</v>
      </c>
      <c r="AF378" s="258" t="s">
        <v>267</v>
      </c>
      <c r="AG378" s="258" t="s">
        <v>267</v>
      </c>
      <c r="AH378" s="258" t="s">
        <v>267</v>
      </c>
      <c r="AI378" s="258" t="s">
        <v>267</v>
      </c>
      <c r="AJ378" s="258" t="s">
        <v>267</v>
      </c>
      <c r="AK378" s="258" t="s">
        <v>267</v>
      </c>
      <c r="AL378" s="258" t="s">
        <v>266</v>
      </c>
      <c r="AM378" s="258" t="s">
        <v>266</v>
      </c>
      <c r="AN378" s="258" t="s">
        <v>266</v>
      </c>
      <c r="AO378" s="258" t="s">
        <v>266</v>
      </c>
      <c r="AP378" s="258" t="s">
        <v>266</v>
      </c>
    </row>
    <row r="379" spans="1:42" x14ac:dyDescent="0.2">
      <c r="A379" s="258">
        <v>211019</v>
      </c>
      <c r="B379" s="258" t="str">
        <f>VLOOKUP(A379,'[2]اعلام كامل'!$A$2:$E$7000,5,0)</f>
        <v>س4</v>
      </c>
      <c r="C379" s="258" t="s">
        <v>267</v>
      </c>
      <c r="D379" s="258" t="s">
        <v>267</v>
      </c>
      <c r="E379" s="258" t="s">
        <v>267</v>
      </c>
      <c r="F379" s="258" t="s">
        <v>265</v>
      </c>
      <c r="G379" s="258" t="s">
        <v>267</v>
      </c>
      <c r="H379" s="258" t="s">
        <v>267</v>
      </c>
      <c r="I379" s="258" t="s">
        <v>267</v>
      </c>
      <c r="J379" s="258" t="s">
        <v>265</v>
      </c>
      <c r="K379" s="258" t="s">
        <v>267</v>
      </c>
      <c r="L379" s="258" t="s">
        <v>265</v>
      </c>
      <c r="M379" s="258" t="s">
        <v>267</v>
      </c>
      <c r="N379" s="258" t="s">
        <v>267</v>
      </c>
      <c r="O379" s="258" t="s">
        <v>267</v>
      </c>
      <c r="P379" s="258" t="s">
        <v>267</v>
      </c>
      <c r="Q379" s="258" t="s">
        <v>267</v>
      </c>
      <c r="R379" s="258" t="s">
        <v>265</v>
      </c>
      <c r="S379" s="258" t="s">
        <v>267</v>
      </c>
      <c r="T379" s="258" t="s">
        <v>267</v>
      </c>
      <c r="U379" s="258" t="s">
        <v>265</v>
      </c>
      <c r="V379" s="258" t="s">
        <v>267</v>
      </c>
      <c r="W379" s="258" t="s">
        <v>265</v>
      </c>
      <c r="X379" s="258" t="s">
        <v>265</v>
      </c>
      <c r="Y379" s="258" t="s">
        <v>267</v>
      </c>
      <c r="Z379" s="258" t="s">
        <v>267</v>
      </c>
      <c r="AA379" s="258" t="s">
        <v>267</v>
      </c>
      <c r="AB379" s="258" t="s">
        <v>267</v>
      </c>
      <c r="AC379" s="258" t="s">
        <v>267</v>
      </c>
      <c r="AD379" s="258" t="s">
        <v>267</v>
      </c>
      <c r="AE379" s="258" t="s">
        <v>267</v>
      </c>
      <c r="AF379" s="258" t="s">
        <v>267</v>
      </c>
      <c r="AG379" s="258" t="s">
        <v>267</v>
      </c>
      <c r="AH379" s="258" t="s">
        <v>265</v>
      </c>
      <c r="AI379" s="258" t="s">
        <v>265</v>
      </c>
      <c r="AJ379" s="258" t="s">
        <v>267</v>
      </c>
      <c r="AK379" s="258" t="s">
        <v>267</v>
      </c>
      <c r="AL379" s="258" t="s">
        <v>265</v>
      </c>
      <c r="AM379" s="258" t="s">
        <v>267</v>
      </c>
      <c r="AN379" s="258" t="s">
        <v>267</v>
      </c>
      <c r="AO379" s="258" t="s">
        <v>267</v>
      </c>
      <c r="AP379" s="258" t="s">
        <v>266</v>
      </c>
    </row>
    <row r="380" spans="1:42" x14ac:dyDescent="0.2">
      <c r="A380" s="258">
        <v>210432</v>
      </c>
      <c r="B380" s="258" t="str">
        <f>VLOOKUP(A380,'[2]اعلام كامل'!$A$2:$E$7000,5,0)</f>
        <v>س4</v>
      </c>
      <c r="C380" s="258" t="s">
        <v>267</v>
      </c>
      <c r="D380" s="258" t="s">
        <v>267</v>
      </c>
      <c r="E380" s="258" t="s">
        <v>265</v>
      </c>
      <c r="F380" s="258" t="s">
        <v>267</v>
      </c>
      <c r="G380" s="258" t="s">
        <v>265</v>
      </c>
      <c r="H380" s="258" t="s">
        <v>267</v>
      </c>
      <c r="I380" s="258" t="s">
        <v>267</v>
      </c>
      <c r="J380" s="258" t="s">
        <v>265</v>
      </c>
      <c r="K380" s="258" t="s">
        <v>265</v>
      </c>
      <c r="L380" s="258" t="s">
        <v>265</v>
      </c>
      <c r="M380" s="258" t="s">
        <v>267</v>
      </c>
      <c r="N380" s="258" t="s">
        <v>267</v>
      </c>
      <c r="O380" s="258" t="s">
        <v>267</v>
      </c>
      <c r="P380" s="258" t="s">
        <v>267</v>
      </c>
      <c r="Q380" s="258" t="s">
        <v>267</v>
      </c>
      <c r="R380" s="258" t="s">
        <v>267</v>
      </c>
      <c r="S380" s="258" t="s">
        <v>265</v>
      </c>
      <c r="T380" s="258" t="s">
        <v>267</v>
      </c>
      <c r="U380" s="258" t="s">
        <v>267</v>
      </c>
      <c r="V380" s="258" t="s">
        <v>267</v>
      </c>
      <c r="W380" s="258" t="s">
        <v>267</v>
      </c>
      <c r="X380" s="258" t="s">
        <v>267</v>
      </c>
      <c r="Y380" s="258" t="s">
        <v>265</v>
      </c>
      <c r="Z380" s="258" t="s">
        <v>267</v>
      </c>
      <c r="AA380" s="258" t="s">
        <v>265</v>
      </c>
      <c r="AB380" s="258" t="s">
        <v>267</v>
      </c>
      <c r="AC380" s="258" t="s">
        <v>267</v>
      </c>
      <c r="AD380" s="258" t="s">
        <v>267</v>
      </c>
      <c r="AE380" s="258" t="s">
        <v>265</v>
      </c>
      <c r="AF380" s="258" t="s">
        <v>267</v>
      </c>
      <c r="AG380" s="258" t="s">
        <v>267</v>
      </c>
      <c r="AH380" s="258" t="s">
        <v>265</v>
      </c>
      <c r="AI380" s="258" t="s">
        <v>266</v>
      </c>
      <c r="AJ380" s="258" t="s">
        <v>267</v>
      </c>
      <c r="AK380" s="258" t="s">
        <v>267</v>
      </c>
      <c r="AL380" s="258" t="s">
        <v>265</v>
      </c>
      <c r="AM380" s="258" t="s">
        <v>266</v>
      </c>
      <c r="AN380" s="258" t="s">
        <v>265</v>
      </c>
      <c r="AO380" s="258" t="s">
        <v>267</v>
      </c>
      <c r="AP380" s="258" t="s">
        <v>265</v>
      </c>
    </row>
    <row r="381" spans="1:42" x14ac:dyDescent="0.2">
      <c r="A381" s="258">
        <v>211060</v>
      </c>
      <c r="B381" s="258" t="str">
        <f>VLOOKUP(A381,'[2]اعلام كامل'!$A$2:$E$7000,5,0)</f>
        <v>س4</v>
      </c>
      <c r="C381" s="258" t="s">
        <v>267</v>
      </c>
      <c r="D381" s="258" t="s">
        <v>267</v>
      </c>
      <c r="E381" s="258" t="s">
        <v>265</v>
      </c>
      <c r="F381" s="258" t="s">
        <v>267</v>
      </c>
      <c r="G381" s="258" t="s">
        <v>267</v>
      </c>
      <c r="H381" s="258" t="s">
        <v>267</v>
      </c>
      <c r="I381" s="258" t="s">
        <v>265</v>
      </c>
      <c r="J381" s="258" t="s">
        <v>267</v>
      </c>
      <c r="K381" s="258" t="s">
        <v>267</v>
      </c>
      <c r="L381" s="258" t="s">
        <v>267</v>
      </c>
      <c r="M381" s="258" t="s">
        <v>267</v>
      </c>
      <c r="N381" s="258" t="s">
        <v>267</v>
      </c>
      <c r="O381" s="258" t="s">
        <v>267</v>
      </c>
      <c r="P381" s="258" t="s">
        <v>266</v>
      </c>
      <c r="Q381" s="258" t="s">
        <v>267</v>
      </c>
      <c r="R381" s="258" t="s">
        <v>265</v>
      </c>
      <c r="S381" s="258" t="s">
        <v>267</v>
      </c>
      <c r="T381" s="258" t="s">
        <v>267</v>
      </c>
      <c r="U381" s="258" t="s">
        <v>267</v>
      </c>
      <c r="V381" s="258" t="s">
        <v>267</v>
      </c>
      <c r="W381" s="258" t="s">
        <v>265</v>
      </c>
      <c r="X381" s="258" t="s">
        <v>265</v>
      </c>
      <c r="Y381" s="258" t="s">
        <v>265</v>
      </c>
      <c r="Z381" s="258" t="s">
        <v>265</v>
      </c>
      <c r="AA381" s="258" t="s">
        <v>265</v>
      </c>
      <c r="AB381" s="258" t="s">
        <v>265</v>
      </c>
      <c r="AC381" s="258" t="s">
        <v>265</v>
      </c>
      <c r="AD381" s="258" t="s">
        <v>265</v>
      </c>
      <c r="AE381" s="258" t="s">
        <v>265</v>
      </c>
      <c r="AF381" s="258" t="s">
        <v>267</v>
      </c>
      <c r="AG381" s="258" t="s">
        <v>266</v>
      </c>
      <c r="AH381" s="258" t="s">
        <v>267</v>
      </c>
      <c r="AI381" s="258" t="s">
        <v>266</v>
      </c>
      <c r="AJ381" s="258" t="s">
        <v>266</v>
      </c>
      <c r="AK381" s="258" t="s">
        <v>267</v>
      </c>
      <c r="AL381" s="258" t="s">
        <v>266</v>
      </c>
      <c r="AM381" s="258" t="s">
        <v>266</v>
      </c>
      <c r="AN381" s="258" t="s">
        <v>266</v>
      </c>
      <c r="AO381" s="258" t="s">
        <v>266</v>
      </c>
      <c r="AP381" s="258" t="s">
        <v>266</v>
      </c>
    </row>
    <row r="382" spans="1:42" x14ac:dyDescent="0.2">
      <c r="A382" s="258">
        <v>210615</v>
      </c>
      <c r="B382" s="258" t="str">
        <f>VLOOKUP(A382,'[2]اعلام كامل'!$A$2:$E$7000,5,0)</f>
        <v>س4</v>
      </c>
      <c r="C382" s="258" t="s">
        <v>265</v>
      </c>
      <c r="D382" s="258" t="s">
        <v>265</v>
      </c>
      <c r="E382" s="258" t="s">
        <v>265</v>
      </c>
      <c r="F382" s="258" t="s">
        <v>265</v>
      </c>
      <c r="G382" s="258" t="s">
        <v>265</v>
      </c>
      <c r="H382" s="258" t="s">
        <v>265</v>
      </c>
      <c r="I382" s="258" t="s">
        <v>267</v>
      </c>
      <c r="J382" s="258" t="s">
        <v>265</v>
      </c>
      <c r="K382" s="258" t="s">
        <v>265</v>
      </c>
      <c r="L382" s="258" t="s">
        <v>267</v>
      </c>
      <c r="M382" s="258" t="s">
        <v>267</v>
      </c>
      <c r="N382" s="258" t="s">
        <v>267</v>
      </c>
      <c r="O382" s="258" t="s">
        <v>265</v>
      </c>
      <c r="P382" s="258" t="s">
        <v>267</v>
      </c>
      <c r="Q382" s="258" t="s">
        <v>267</v>
      </c>
      <c r="R382" s="258" t="s">
        <v>265</v>
      </c>
      <c r="S382" s="258" t="s">
        <v>267</v>
      </c>
      <c r="T382" s="258" t="s">
        <v>267</v>
      </c>
      <c r="U382" s="258" t="s">
        <v>267</v>
      </c>
      <c r="V382" s="258" t="s">
        <v>265</v>
      </c>
      <c r="W382" s="258" t="s">
        <v>265</v>
      </c>
      <c r="X382" s="258" t="s">
        <v>265</v>
      </c>
      <c r="Y382" s="258" t="s">
        <v>265</v>
      </c>
      <c r="Z382" s="258" t="s">
        <v>265</v>
      </c>
      <c r="AA382" s="258" t="s">
        <v>267</v>
      </c>
      <c r="AB382" s="258" t="s">
        <v>267</v>
      </c>
      <c r="AC382" s="258" t="s">
        <v>267</v>
      </c>
      <c r="AD382" s="258" t="s">
        <v>267</v>
      </c>
      <c r="AE382" s="258" t="s">
        <v>267</v>
      </c>
      <c r="AF382" s="258" t="s">
        <v>267</v>
      </c>
      <c r="AG382" s="258" t="s">
        <v>265</v>
      </c>
      <c r="AH382" s="258" t="s">
        <v>265</v>
      </c>
      <c r="AI382" s="258" t="s">
        <v>266</v>
      </c>
      <c r="AJ382" s="258" t="s">
        <v>265</v>
      </c>
      <c r="AK382" s="258" t="s">
        <v>265</v>
      </c>
      <c r="AL382" s="258" t="s">
        <v>266</v>
      </c>
      <c r="AM382" s="258" t="s">
        <v>266</v>
      </c>
      <c r="AN382" s="258" t="s">
        <v>266</v>
      </c>
      <c r="AO382" s="258" t="s">
        <v>266</v>
      </c>
      <c r="AP382" s="258" t="s">
        <v>266</v>
      </c>
    </row>
    <row r="383" spans="1:42" x14ac:dyDescent="0.2">
      <c r="A383" s="258">
        <v>210064</v>
      </c>
      <c r="B383" s="258" t="str">
        <f>VLOOKUP(A383,'[2]اعلام كامل'!$A$2:$E$7000,5,0)</f>
        <v>س4</v>
      </c>
      <c r="C383" s="258" t="s">
        <v>267</v>
      </c>
      <c r="D383" s="258" t="s">
        <v>267</v>
      </c>
      <c r="E383" s="258" t="s">
        <v>267</v>
      </c>
      <c r="F383" s="258" t="s">
        <v>267</v>
      </c>
      <c r="G383" s="258" t="s">
        <v>267</v>
      </c>
      <c r="H383" s="258" t="s">
        <v>266</v>
      </c>
      <c r="I383" s="258" t="s">
        <v>265</v>
      </c>
      <c r="J383" s="258" t="s">
        <v>267</v>
      </c>
      <c r="K383" s="258" t="s">
        <v>267</v>
      </c>
      <c r="L383" s="258" t="s">
        <v>267</v>
      </c>
      <c r="M383" s="258" t="s">
        <v>265</v>
      </c>
      <c r="N383" s="258" t="s">
        <v>265</v>
      </c>
      <c r="O383" s="258" t="s">
        <v>267</v>
      </c>
      <c r="P383" s="258" t="s">
        <v>267</v>
      </c>
      <c r="Q383" s="258" t="s">
        <v>267</v>
      </c>
      <c r="R383" s="258" t="s">
        <v>265</v>
      </c>
      <c r="S383" s="258" t="s">
        <v>267</v>
      </c>
      <c r="T383" s="258" t="s">
        <v>265</v>
      </c>
      <c r="U383" s="258" t="s">
        <v>265</v>
      </c>
      <c r="V383" s="258" t="s">
        <v>265</v>
      </c>
      <c r="W383" s="258" t="s">
        <v>267</v>
      </c>
      <c r="X383" s="258" t="s">
        <v>267</v>
      </c>
      <c r="Y383" s="258" t="s">
        <v>267</v>
      </c>
      <c r="Z383" s="258" t="s">
        <v>267</v>
      </c>
      <c r="AA383" s="258" t="s">
        <v>267</v>
      </c>
      <c r="AB383" s="258" t="s">
        <v>267</v>
      </c>
      <c r="AC383" s="258" t="s">
        <v>267</v>
      </c>
      <c r="AD383" s="258" t="s">
        <v>265</v>
      </c>
      <c r="AE383" s="258" t="s">
        <v>265</v>
      </c>
      <c r="AF383" s="258" t="s">
        <v>265</v>
      </c>
      <c r="AG383" s="258" t="s">
        <v>266</v>
      </c>
      <c r="AH383" s="258" t="s">
        <v>265</v>
      </c>
      <c r="AI383" s="258" t="s">
        <v>265</v>
      </c>
      <c r="AJ383" s="258" t="s">
        <v>267</v>
      </c>
      <c r="AK383" s="258" t="s">
        <v>267</v>
      </c>
      <c r="AL383" s="258" t="s">
        <v>266</v>
      </c>
      <c r="AM383" s="258" t="s">
        <v>266</v>
      </c>
      <c r="AN383" s="258" t="s">
        <v>266</v>
      </c>
      <c r="AO383" s="258" t="s">
        <v>266</v>
      </c>
      <c r="AP383" s="258" t="s">
        <v>266</v>
      </c>
    </row>
    <row r="384" spans="1:42" x14ac:dyDescent="0.2">
      <c r="A384" s="258">
        <v>210634</v>
      </c>
      <c r="B384" s="258" t="str">
        <f>VLOOKUP(A384,'[2]اعلام كامل'!$A$2:$E$7000,5,0)</f>
        <v>س4</v>
      </c>
      <c r="C384" s="258" t="s">
        <v>267</v>
      </c>
      <c r="D384" s="258" t="s">
        <v>267</v>
      </c>
      <c r="E384" s="258" t="s">
        <v>267</v>
      </c>
      <c r="F384" s="258" t="s">
        <v>267</v>
      </c>
      <c r="G384" s="258" t="s">
        <v>267</v>
      </c>
      <c r="H384" s="258" t="s">
        <v>267</v>
      </c>
      <c r="I384" s="258" t="s">
        <v>267</v>
      </c>
      <c r="J384" s="258" t="s">
        <v>265</v>
      </c>
      <c r="K384" s="258" t="s">
        <v>265</v>
      </c>
      <c r="L384" s="258" t="s">
        <v>267</v>
      </c>
      <c r="M384" s="258" t="s">
        <v>267</v>
      </c>
      <c r="N384" s="258" t="s">
        <v>267</v>
      </c>
      <c r="O384" s="258" t="s">
        <v>265</v>
      </c>
      <c r="P384" s="258" t="s">
        <v>267</v>
      </c>
      <c r="Q384" s="258" t="s">
        <v>267</v>
      </c>
      <c r="R384" s="258" t="s">
        <v>267</v>
      </c>
      <c r="S384" s="258" t="s">
        <v>265</v>
      </c>
      <c r="T384" s="258" t="s">
        <v>267</v>
      </c>
      <c r="U384" s="258" t="s">
        <v>267</v>
      </c>
      <c r="V384" s="258" t="s">
        <v>265</v>
      </c>
      <c r="W384" s="258" t="s">
        <v>265</v>
      </c>
      <c r="X384" s="258" t="s">
        <v>265</v>
      </c>
      <c r="Y384" s="258" t="s">
        <v>265</v>
      </c>
      <c r="Z384" s="258" t="s">
        <v>267</v>
      </c>
      <c r="AA384" s="258" t="s">
        <v>267</v>
      </c>
      <c r="AB384" s="258" t="s">
        <v>265</v>
      </c>
      <c r="AC384" s="258" t="s">
        <v>267</v>
      </c>
      <c r="AD384" s="258" t="s">
        <v>267</v>
      </c>
      <c r="AE384" s="258" t="s">
        <v>265</v>
      </c>
      <c r="AF384" s="258" t="s">
        <v>265</v>
      </c>
      <c r="AG384" s="258" t="s">
        <v>267</v>
      </c>
      <c r="AH384" s="258" t="s">
        <v>265</v>
      </c>
      <c r="AI384" s="258" t="s">
        <v>265</v>
      </c>
      <c r="AJ384" s="258" t="s">
        <v>267</v>
      </c>
      <c r="AK384" s="258" t="s">
        <v>265</v>
      </c>
      <c r="AL384" s="258" t="s">
        <v>265</v>
      </c>
      <c r="AM384" s="258" t="s">
        <v>265</v>
      </c>
      <c r="AN384" s="258" t="s">
        <v>265</v>
      </c>
      <c r="AO384" s="258" t="s">
        <v>267</v>
      </c>
      <c r="AP384" s="258" t="s">
        <v>265</v>
      </c>
    </row>
    <row r="385" spans="1:42" x14ac:dyDescent="0.2">
      <c r="A385" s="258">
        <v>211237</v>
      </c>
      <c r="B385" s="258" t="str">
        <f>VLOOKUP(A385,'[2]اعلام كامل'!$A$2:$E$7000,5,0)</f>
        <v>س4</v>
      </c>
      <c r="C385" s="258" t="s">
        <v>267</v>
      </c>
      <c r="D385" s="258" t="s">
        <v>267</v>
      </c>
      <c r="E385" s="258" t="s">
        <v>267</v>
      </c>
      <c r="F385" s="258" t="s">
        <v>267</v>
      </c>
      <c r="G385" s="258" t="s">
        <v>265</v>
      </c>
      <c r="H385" s="258" t="s">
        <v>265</v>
      </c>
      <c r="I385" s="258" t="s">
        <v>267</v>
      </c>
      <c r="J385" s="258" t="s">
        <v>267</v>
      </c>
      <c r="K385" s="258" t="s">
        <v>267</v>
      </c>
      <c r="L385" s="258" t="s">
        <v>267</v>
      </c>
      <c r="M385" s="258" t="s">
        <v>267</v>
      </c>
      <c r="N385" s="258" t="s">
        <v>267</v>
      </c>
      <c r="O385" s="258" t="s">
        <v>267</v>
      </c>
      <c r="P385" s="258" t="s">
        <v>267</v>
      </c>
      <c r="Q385" s="258" t="s">
        <v>267</v>
      </c>
      <c r="R385" s="258" t="s">
        <v>267</v>
      </c>
      <c r="S385" s="258" t="s">
        <v>265</v>
      </c>
      <c r="T385" s="258" t="s">
        <v>267</v>
      </c>
      <c r="U385" s="258" t="s">
        <v>267</v>
      </c>
      <c r="V385" s="258" t="s">
        <v>267</v>
      </c>
      <c r="W385" s="258" t="s">
        <v>265</v>
      </c>
      <c r="X385" s="258" t="s">
        <v>267</v>
      </c>
      <c r="Y385" s="258" t="s">
        <v>267</v>
      </c>
      <c r="Z385" s="258" t="s">
        <v>265</v>
      </c>
      <c r="AA385" s="258" t="s">
        <v>265</v>
      </c>
      <c r="AB385" s="258" t="s">
        <v>265</v>
      </c>
      <c r="AC385" s="258" t="s">
        <v>265</v>
      </c>
      <c r="AD385" s="258" t="s">
        <v>267</v>
      </c>
      <c r="AE385" s="258" t="s">
        <v>266</v>
      </c>
      <c r="AF385" s="258" t="s">
        <v>266</v>
      </c>
      <c r="AG385" s="258" t="s">
        <v>267</v>
      </c>
      <c r="AH385" s="258" t="s">
        <v>267</v>
      </c>
      <c r="AI385" s="258" t="s">
        <v>267</v>
      </c>
      <c r="AJ385" s="258" t="s">
        <v>267</v>
      </c>
      <c r="AK385" s="258" t="s">
        <v>267</v>
      </c>
      <c r="AL385" s="258" t="s">
        <v>266</v>
      </c>
      <c r="AM385" s="258" t="s">
        <v>266</v>
      </c>
      <c r="AN385" s="258" t="s">
        <v>266</v>
      </c>
      <c r="AO385" s="258" t="s">
        <v>266</v>
      </c>
      <c r="AP385" s="258" t="s">
        <v>266</v>
      </c>
    </row>
    <row r="386" spans="1:42" x14ac:dyDescent="0.2">
      <c r="A386" s="258">
        <v>211180</v>
      </c>
      <c r="B386" s="258" t="str">
        <f>VLOOKUP(A386,'[2]اعلام كامل'!$A$2:$E$7000,5,0)</f>
        <v>س4</v>
      </c>
      <c r="C386" s="258" t="s">
        <v>265</v>
      </c>
      <c r="D386" s="258" t="s">
        <v>267</v>
      </c>
      <c r="E386" s="258" t="s">
        <v>265</v>
      </c>
      <c r="F386" s="258" t="s">
        <v>267</v>
      </c>
      <c r="G386" s="258" t="s">
        <v>265</v>
      </c>
      <c r="H386" s="258" t="s">
        <v>265</v>
      </c>
      <c r="I386" s="258" t="s">
        <v>267</v>
      </c>
      <c r="J386" s="258" t="s">
        <v>265</v>
      </c>
      <c r="K386" s="258" t="s">
        <v>265</v>
      </c>
      <c r="L386" s="258" t="s">
        <v>267</v>
      </c>
      <c r="M386" s="258" t="s">
        <v>265</v>
      </c>
      <c r="N386" s="258" t="s">
        <v>267</v>
      </c>
      <c r="O386" s="258" t="s">
        <v>267</v>
      </c>
      <c r="P386" s="258" t="s">
        <v>265</v>
      </c>
      <c r="Q386" s="258" t="s">
        <v>265</v>
      </c>
      <c r="R386" s="258" t="s">
        <v>265</v>
      </c>
      <c r="S386" s="258" t="s">
        <v>265</v>
      </c>
      <c r="T386" s="258" t="s">
        <v>267</v>
      </c>
      <c r="U386" s="258" t="s">
        <v>267</v>
      </c>
      <c r="V386" s="258" t="s">
        <v>267</v>
      </c>
      <c r="W386" s="258" t="s">
        <v>265</v>
      </c>
      <c r="X386" s="258" t="s">
        <v>265</v>
      </c>
      <c r="Y386" s="258" t="s">
        <v>267</v>
      </c>
      <c r="Z386" s="258" t="s">
        <v>267</v>
      </c>
      <c r="AA386" s="258" t="s">
        <v>265</v>
      </c>
      <c r="AB386" s="258" t="s">
        <v>267</v>
      </c>
      <c r="AC386" s="258" t="s">
        <v>267</v>
      </c>
      <c r="AD386" s="258" t="s">
        <v>267</v>
      </c>
      <c r="AE386" s="258" t="s">
        <v>267</v>
      </c>
      <c r="AF386" s="258" t="s">
        <v>267</v>
      </c>
      <c r="AG386" s="258" t="s">
        <v>267</v>
      </c>
      <c r="AH386" s="258" t="s">
        <v>267</v>
      </c>
      <c r="AI386" s="258" t="s">
        <v>267</v>
      </c>
      <c r="AJ386" s="258" t="s">
        <v>267</v>
      </c>
      <c r="AK386" s="258" t="s">
        <v>267</v>
      </c>
      <c r="AL386" s="258" t="s">
        <v>267</v>
      </c>
      <c r="AM386" s="258" t="s">
        <v>267</v>
      </c>
      <c r="AN386" s="258" t="s">
        <v>267</v>
      </c>
      <c r="AO386" s="258" t="s">
        <v>267</v>
      </c>
      <c r="AP386" s="258" t="s">
        <v>267</v>
      </c>
    </row>
    <row r="387" spans="1:42" x14ac:dyDescent="0.2">
      <c r="A387" s="258">
        <v>210590</v>
      </c>
      <c r="B387" s="258" t="str">
        <f>VLOOKUP(A387,'[2]اعلام كامل'!$A$2:$E$7000,5,0)</f>
        <v>س4</v>
      </c>
      <c r="C387" s="258" t="s">
        <v>265</v>
      </c>
      <c r="D387" s="258" t="s">
        <v>267</v>
      </c>
      <c r="E387" s="258" t="s">
        <v>267</v>
      </c>
      <c r="F387" s="258" t="s">
        <v>265</v>
      </c>
      <c r="G387" s="258" t="s">
        <v>267</v>
      </c>
      <c r="H387" s="258" t="s">
        <v>265</v>
      </c>
      <c r="I387" s="258" t="s">
        <v>267</v>
      </c>
      <c r="J387" s="258" t="s">
        <v>267</v>
      </c>
      <c r="K387" s="258" t="s">
        <v>265</v>
      </c>
      <c r="L387" s="258" t="s">
        <v>267</v>
      </c>
      <c r="M387" s="258" t="s">
        <v>267</v>
      </c>
      <c r="N387" s="258" t="s">
        <v>265</v>
      </c>
      <c r="O387" s="258" t="s">
        <v>265</v>
      </c>
      <c r="P387" s="258" t="s">
        <v>265</v>
      </c>
      <c r="Q387" s="258" t="s">
        <v>267</v>
      </c>
      <c r="R387" s="258" t="s">
        <v>265</v>
      </c>
      <c r="S387" s="258" t="s">
        <v>265</v>
      </c>
      <c r="T387" s="258" t="s">
        <v>267</v>
      </c>
      <c r="U387" s="258" t="s">
        <v>267</v>
      </c>
      <c r="V387" s="258" t="s">
        <v>267</v>
      </c>
      <c r="W387" s="258" t="s">
        <v>267</v>
      </c>
      <c r="X387" s="258" t="s">
        <v>267</v>
      </c>
      <c r="Y387" s="258" t="s">
        <v>265</v>
      </c>
      <c r="Z387" s="258" t="s">
        <v>267</v>
      </c>
      <c r="AA387" s="258" t="s">
        <v>266</v>
      </c>
      <c r="AB387" s="258" t="s">
        <v>267</v>
      </c>
      <c r="AC387" s="258" t="s">
        <v>267</v>
      </c>
      <c r="AD387" s="258" t="s">
        <v>265</v>
      </c>
      <c r="AE387" s="258" t="s">
        <v>266</v>
      </c>
      <c r="AF387" s="258" t="s">
        <v>267</v>
      </c>
      <c r="AG387" s="258" t="s">
        <v>265</v>
      </c>
      <c r="AH387" s="258" t="s">
        <v>267</v>
      </c>
      <c r="AI387" s="258" t="s">
        <v>265</v>
      </c>
      <c r="AJ387" s="258" t="s">
        <v>265</v>
      </c>
      <c r="AK387" s="258" t="s">
        <v>265</v>
      </c>
      <c r="AL387" s="258" t="s">
        <v>267</v>
      </c>
      <c r="AM387" s="258" t="s">
        <v>267</v>
      </c>
      <c r="AN387" s="258" t="s">
        <v>267</v>
      </c>
      <c r="AO387" s="258" t="s">
        <v>265</v>
      </c>
      <c r="AP387" s="258" t="s">
        <v>266</v>
      </c>
    </row>
    <row r="388" spans="1:42" x14ac:dyDescent="0.2">
      <c r="A388" s="258">
        <v>211259</v>
      </c>
      <c r="B388" s="258" t="str">
        <f>VLOOKUP(A388,'[2]اعلام كامل'!$A$2:$E$7000,5,0)</f>
        <v>س4</v>
      </c>
      <c r="C388" s="258" t="s">
        <v>265</v>
      </c>
      <c r="D388" s="258" t="s">
        <v>265</v>
      </c>
      <c r="E388" s="258" t="s">
        <v>265</v>
      </c>
      <c r="F388" s="258" t="s">
        <v>265</v>
      </c>
      <c r="G388" s="258" t="s">
        <v>265</v>
      </c>
      <c r="H388" s="258" t="s">
        <v>265</v>
      </c>
      <c r="I388" s="258" t="s">
        <v>265</v>
      </c>
      <c r="J388" s="258" t="s">
        <v>265</v>
      </c>
      <c r="K388" s="258" t="s">
        <v>265</v>
      </c>
      <c r="L388" s="258" t="s">
        <v>267</v>
      </c>
      <c r="M388" s="258" t="s">
        <v>265</v>
      </c>
      <c r="N388" s="258" t="s">
        <v>265</v>
      </c>
      <c r="O388" s="258" t="s">
        <v>265</v>
      </c>
      <c r="P388" s="258" t="s">
        <v>267</v>
      </c>
      <c r="Q388" s="258" t="s">
        <v>267</v>
      </c>
      <c r="R388" s="258" t="s">
        <v>266</v>
      </c>
      <c r="S388" s="258" t="s">
        <v>265</v>
      </c>
      <c r="T388" s="258" t="s">
        <v>267</v>
      </c>
      <c r="U388" s="258" t="s">
        <v>267</v>
      </c>
      <c r="V388" s="258" t="s">
        <v>265</v>
      </c>
      <c r="W388" s="258" t="s">
        <v>267</v>
      </c>
      <c r="X388" s="258" t="s">
        <v>265</v>
      </c>
      <c r="Y388" s="258" t="s">
        <v>265</v>
      </c>
      <c r="Z388" s="258" t="s">
        <v>267</v>
      </c>
      <c r="AA388" s="258" t="s">
        <v>267</v>
      </c>
      <c r="AB388" s="258" t="s">
        <v>267</v>
      </c>
      <c r="AC388" s="258" t="s">
        <v>267</v>
      </c>
      <c r="AD388" s="258" t="s">
        <v>267</v>
      </c>
      <c r="AE388" s="258" t="s">
        <v>265</v>
      </c>
      <c r="AF388" s="258" t="s">
        <v>267</v>
      </c>
      <c r="AG388" s="258" t="s">
        <v>267</v>
      </c>
      <c r="AH388" s="258" t="s">
        <v>265</v>
      </c>
      <c r="AI388" s="258" t="s">
        <v>265</v>
      </c>
      <c r="AJ388" s="258" t="s">
        <v>267</v>
      </c>
      <c r="AK388" s="258" t="s">
        <v>265</v>
      </c>
      <c r="AL388" s="258" t="s">
        <v>267</v>
      </c>
      <c r="AM388" s="258" t="s">
        <v>267</v>
      </c>
      <c r="AN388" s="258" t="s">
        <v>267</v>
      </c>
      <c r="AO388" s="258" t="s">
        <v>267</v>
      </c>
      <c r="AP388" s="258" t="s">
        <v>267</v>
      </c>
    </row>
    <row r="389" spans="1:42" x14ac:dyDescent="0.2">
      <c r="A389" s="258">
        <v>211938</v>
      </c>
      <c r="B389" s="258" t="str">
        <f>VLOOKUP(A389,'[2]اعلام كامل'!$A$2:$E$7000,5,0)</f>
        <v>س4</v>
      </c>
      <c r="C389" s="258" t="s">
        <v>267</v>
      </c>
      <c r="D389" s="258" t="s">
        <v>267</v>
      </c>
      <c r="E389" s="258" t="s">
        <v>267</v>
      </c>
      <c r="F389" s="258" t="s">
        <v>267</v>
      </c>
      <c r="G389" s="258" t="s">
        <v>267</v>
      </c>
      <c r="H389" s="258" t="s">
        <v>267</v>
      </c>
      <c r="I389" s="258" t="s">
        <v>267</v>
      </c>
      <c r="J389" s="258" t="s">
        <v>267</v>
      </c>
      <c r="K389" s="258" t="s">
        <v>267</v>
      </c>
      <c r="L389" s="258" t="s">
        <v>267</v>
      </c>
      <c r="M389" s="258" t="s">
        <v>267</v>
      </c>
      <c r="N389" s="258" t="s">
        <v>267</v>
      </c>
      <c r="O389" s="258" t="s">
        <v>267</v>
      </c>
      <c r="P389" s="258" t="s">
        <v>266</v>
      </c>
      <c r="Q389" s="258" t="s">
        <v>267</v>
      </c>
      <c r="R389" s="258" t="s">
        <v>267</v>
      </c>
      <c r="S389" s="258" t="s">
        <v>267</v>
      </c>
      <c r="T389" s="258" t="s">
        <v>267</v>
      </c>
      <c r="U389" s="258" t="s">
        <v>267</v>
      </c>
      <c r="V389" s="258" t="s">
        <v>267</v>
      </c>
      <c r="W389" s="258" t="s">
        <v>267</v>
      </c>
      <c r="X389" s="258" t="s">
        <v>267</v>
      </c>
      <c r="Y389" s="258" t="s">
        <v>266</v>
      </c>
      <c r="Z389" s="258" t="s">
        <v>267</v>
      </c>
      <c r="AA389" s="258" t="s">
        <v>267</v>
      </c>
      <c r="AB389" s="258" t="s">
        <v>267</v>
      </c>
      <c r="AC389" s="258" t="s">
        <v>267</v>
      </c>
      <c r="AD389" s="258" t="s">
        <v>267</v>
      </c>
      <c r="AE389" s="258" t="s">
        <v>267</v>
      </c>
      <c r="AF389" s="258" t="s">
        <v>267</v>
      </c>
      <c r="AG389" s="258" t="s">
        <v>267</v>
      </c>
      <c r="AH389" s="258" t="s">
        <v>266</v>
      </c>
      <c r="AI389" s="258" t="s">
        <v>266</v>
      </c>
      <c r="AJ389" s="258" t="s">
        <v>266</v>
      </c>
      <c r="AK389" s="258" t="s">
        <v>267</v>
      </c>
      <c r="AL389" s="258" t="s">
        <v>266</v>
      </c>
      <c r="AM389" s="258" t="s">
        <v>266</v>
      </c>
      <c r="AN389" s="258" t="s">
        <v>266</v>
      </c>
      <c r="AO389" s="258" t="s">
        <v>266</v>
      </c>
      <c r="AP389" s="258" t="s">
        <v>266</v>
      </c>
    </row>
    <row r="390" spans="1:42" x14ac:dyDescent="0.2">
      <c r="A390" s="258">
        <v>208258</v>
      </c>
      <c r="B390" s="258" t="str">
        <f>VLOOKUP(A390,'[2]اعلام كامل'!$A$2:$E$7000,5,0)</f>
        <v>س4</v>
      </c>
      <c r="C390" s="258" t="s">
        <v>265</v>
      </c>
      <c r="D390" s="258" t="s">
        <v>265</v>
      </c>
      <c r="E390" s="258" t="s">
        <v>265</v>
      </c>
      <c r="F390" s="258" t="s">
        <v>265</v>
      </c>
      <c r="G390" s="258" t="s">
        <v>265</v>
      </c>
      <c r="H390" s="258" t="s">
        <v>267</v>
      </c>
      <c r="I390" s="258" t="s">
        <v>265</v>
      </c>
      <c r="J390" s="258" t="s">
        <v>265</v>
      </c>
      <c r="K390" s="258" t="s">
        <v>265</v>
      </c>
      <c r="L390" s="258" t="s">
        <v>265</v>
      </c>
      <c r="M390" s="258" t="s">
        <v>265</v>
      </c>
      <c r="N390" s="258" t="s">
        <v>265</v>
      </c>
      <c r="O390" s="258" t="s">
        <v>265</v>
      </c>
      <c r="P390" s="258" t="s">
        <v>267</v>
      </c>
      <c r="Q390" s="258" t="s">
        <v>265</v>
      </c>
      <c r="R390" s="258" t="s">
        <v>267</v>
      </c>
      <c r="S390" s="258" t="s">
        <v>265</v>
      </c>
      <c r="T390" s="258" t="s">
        <v>265</v>
      </c>
      <c r="U390" s="258" t="s">
        <v>267</v>
      </c>
      <c r="V390" s="258" t="s">
        <v>265</v>
      </c>
      <c r="W390" s="258" t="s">
        <v>267</v>
      </c>
      <c r="X390" s="258" t="s">
        <v>265</v>
      </c>
      <c r="Y390" s="258" t="s">
        <v>265</v>
      </c>
      <c r="Z390" s="258" t="s">
        <v>265</v>
      </c>
      <c r="AA390" s="258" t="s">
        <v>267</v>
      </c>
      <c r="AB390" s="258" t="s">
        <v>265</v>
      </c>
      <c r="AC390" s="258" t="s">
        <v>265</v>
      </c>
      <c r="AD390" s="258" t="s">
        <v>265</v>
      </c>
      <c r="AE390" s="258" t="s">
        <v>265</v>
      </c>
      <c r="AF390" s="258" t="s">
        <v>265</v>
      </c>
      <c r="AG390" s="258" t="s">
        <v>265</v>
      </c>
      <c r="AH390" s="258" t="s">
        <v>265</v>
      </c>
      <c r="AI390" s="258" t="s">
        <v>265</v>
      </c>
      <c r="AJ390" s="258" t="s">
        <v>267</v>
      </c>
      <c r="AK390" s="258" t="s">
        <v>265</v>
      </c>
      <c r="AL390" s="258" t="s">
        <v>266</v>
      </c>
      <c r="AM390" s="258" t="s">
        <v>266</v>
      </c>
      <c r="AN390" s="258" t="s">
        <v>267</v>
      </c>
      <c r="AO390" s="258" t="s">
        <v>267</v>
      </c>
      <c r="AP390" s="258" t="s">
        <v>265</v>
      </c>
    </row>
    <row r="391" spans="1:42" x14ac:dyDescent="0.2">
      <c r="A391" s="258">
        <v>208178</v>
      </c>
      <c r="B391" s="258" t="str">
        <f>VLOOKUP(A391,'[2]اعلام كامل'!$A$2:$E$7000,5,0)</f>
        <v>س4</v>
      </c>
      <c r="C391" s="258" t="s">
        <v>265</v>
      </c>
      <c r="D391" s="258" t="s">
        <v>265</v>
      </c>
      <c r="E391" s="258" t="s">
        <v>265</v>
      </c>
      <c r="F391" s="258" t="s">
        <v>265</v>
      </c>
      <c r="G391" s="258" t="s">
        <v>265</v>
      </c>
      <c r="H391" s="258" t="s">
        <v>265</v>
      </c>
      <c r="I391" s="258" t="s">
        <v>265</v>
      </c>
      <c r="J391" s="258" t="s">
        <v>265</v>
      </c>
      <c r="K391" s="258" t="s">
        <v>265</v>
      </c>
      <c r="L391" s="258" t="s">
        <v>265</v>
      </c>
      <c r="M391" s="258" t="s">
        <v>267</v>
      </c>
      <c r="N391" s="258" t="s">
        <v>267</v>
      </c>
      <c r="O391" s="258" t="s">
        <v>267</v>
      </c>
      <c r="P391" s="258" t="s">
        <v>265</v>
      </c>
      <c r="Q391" s="258" t="s">
        <v>265</v>
      </c>
      <c r="R391" s="258" t="s">
        <v>267</v>
      </c>
      <c r="S391" s="258" t="s">
        <v>267</v>
      </c>
      <c r="T391" s="258" t="s">
        <v>267</v>
      </c>
      <c r="U391" s="258" t="s">
        <v>267</v>
      </c>
      <c r="V391" s="258" t="s">
        <v>267</v>
      </c>
      <c r="W391" s="258" t="s">
        <v>267</v>
      </c>
      <c r="X391" s="258" t="s">
        <v>267</v>
      </c>
      <c r="Y391" s="258" t="s">
        <v>267</v>
      </c>
      <c r="Z391" s="258" t="s">
        <v>265</v>
      </c>
      <c r="AA391" s="258" t="s">
        <v>267</v>
      </c>
      <c r="AB391" s="258" t="s">
        <v>267</v>
      </c>
      <c r="AC391" s="258" t="s">
        <v>265</v>
      </c>
      <c r="AD391" s="258" t="s">
        <v>267</v>
      </c>
      <c r="AE391" s="258" t="s">
        <v>267</v>
      </c>
      <c r="AF391" s="258" t="s">
        <v>267</v>
      </c>
      <c r="AG391" s="258" t="s">
        <v>266</v>
      </c>
      <c r="AH391" s="258" t="s">
        <v>265</v>
      </c>
      <c r="AI391" s="258" t="s">
        <v>266</v>
      </c>
      <c r="AJ391" s="258" t="s">
        <v>266</v>
      </c>
      <c r="AK391" s="258" t="s">
        <v>267</v>
      </c>
      <c r="AL391" s="258" t="s">
        <v>265</v>
      </c>
      <c r="AM391" s="258" t="s">
        <v>266</v>
      </c>
      <c r="AN391" s="258" t="s">
        <v>266</v>
      </c>
      <c r="AO391" s="258" t="s">
        <v>267</v>
      </c>
      <c r="AP391" s="258" t="s">
        <v>265</v>
      </c>
    </row>
    <row r="392" spans="1:42" x14ac:dyDescent="0.2">
      <c r="A392" s="258">
        <v>209158</v>
      </c>
      <c r="B392" s="258" t="str">
        <f>VLOOKUP(A392,'[2]اعلام كامل'!$A$2:$E$7000,5,0)</f>
        <v>س4</v>
      </c>
      <c r="C392" s="258" t="s">
        <v>265</v>
      </c>
      <c r="D392" s="258" t="s">
        <v>267</v>
      </c>
      <c r="E392" s="258" t="s">
        <v>267</v>
      </c>
      <c r="F392" s="258" t="s">
        <v>267</v>
      </c>
      <c r="G392" s="258" t="s">
        <v>267</v>
      </c>
      <c r="H392" s="258" t="s">
        <v>267</v>
      </c>
      <c r="I392" s="258" t="s">
        <v>265</v>
      </c>
      <c r="J392" s="258" t="s">
        <v>267</v>
      </c>
      <c r="K392" s="258" t="s">
        <v>267</v>
      </c>
      <c r="L392" s="258" t="s">
        <v>265</v>
      </c>
      <c r="M392" s="258" t="s">
        <v>265</v>
      </c>
      <c r="N392" s="258" t="s">
        <v>265</v>
      </c>
      <c r="O392" s="258" t="s">
        <v>265</v>
      </c>
      <c r="P392" s="258" t="s">
        <v>267</v>
      </c>
      <c r="Q392" s="258" t="s">
        <v>265</v>
      </c>
      <c r="R392" s="258" t="s">
        <v>267</v>
      </c>
      <c r="S392" s="258" t="s">
        <v>265</v>
      </c>
      <c r="T392" s="258" t="s">
        <v>267</v>
      </c>
      <c r="U392" s="258" t="s">
        <v>267</v>
      </c>
      <c r="V392" s="258" t="s">
        <v>265</v>
      </c>
      <c r="W392" s="258" t="s">
        <v>267</v>
      </c>
      <c r="X392" s="258" t="s">
        <v>267</v>
      </c>
      <c r="Y392" s="258" t="s">
        <v>265</v>
      </c>
      <c r="Z392" s="258" t="s">
        <v>265</v>
      </c>
      <c r="AA392" s="258" t="s">
        <v>265</v>
      </c>
      <c r="AB392" s="258" t="s">
        <v>267</v>
      </c>
      <c r="AC392" s="258" t="s">
        <v>267</v>
      </c>
      <c r="AD392" s="258" t="s">
        <v>267</v>
      </c>
      <c r="AE392" s="258" t="s">
        <v>267</v>
      </c>
      <c r="AF392" s="258" t="s">
        <v>267</v>
      </c>
      <c r="AG392" s="258" t="s">
        <v>266</v>
      </c>
      <c r="AH392" s="258" t="s">
        <v>265</v>
      </c>
      <c r="AI392" s="258" t="s">
        <v>265</v>
      </c>
      <c r="AJ392" s="258" t="s">
        <v>266</v>
      </c>
      <c r="AK392" s="258" t="s">
        <v>267</v>
      </c>
      <c r="AL392" s="258" t="s">
        <v>266</v>
      </c>
      <c r="AM392" s="258" t="s">
        <v>267</v>
      </c>
      <c r="AN392" s="258" t="s">
        <v>266</v>
      </c>
      <c r="AO392" s="258" t="s">
        <v>267</v>
      </c>
      <c r="AP392" s="258" t="s">
        <v>266</v>
      </c>
    </row>
    <row r="393" spans="1:42" x14ac:dyDescent="0.2">
      <c r="A393" s="258">
        <v>208262</v>
      </c>
      <c r="B393" s="258" t="str">
        <f>VLOOKUP(A393,'[2]اعلام كامل'!$A$2:$E$7000,5,0)</f>
        <v>س4</v>
      </c>
      <c r="C393" s="258" t="s">
        <v>265</v>
      </c>
      <c r="D393" s="258" t="s">
        <v>265</v>
      </c>
      <c r="E393" s="258" t="s">
        <v>265</v>
      </c>
      <c r="F393" s="258" t="s">
        <v>267</v>
      </c>
      <c r="G393" s="258" t="s">
        <v>265</v>
      </c>
      <c r="H393" s="258" t="s">
        <v>267</v>
      </c>
      <c r="I393" s="258" t="s">
        <v>267</v>
      </c>
      <c r="J393" s="258" t="s">
        <v>265</v>
      </c>
      <c r="K393" s="258" t="s">
        <v>265</v>
      </c>
      <c r="L393" s="258" t="s">
        <v>265</v>
      </c>
      <c r="M393" s="258" t="s">
        <v>267</v>
      </c>
      <c r="N393" s="258" t="s">
        <v>267</v>
      </c>
      <c r="O393" s="258" t="s">
        <v>265</v>
      </c>
      <c r="P393" s="258" t="s">
        <v>265</v>
      </c>
      <c r="Q393" s="258" t="s">
        <v>267</v>
      </c>
      <c r="R393" s="258" t="s">
        <v>265</v>
      </c>
      <c r="S393" s="258" t="s">
        <v>265</v>
      </c>
      <c r="T393" s="258" t="s">
        <v>265</v>
      </c>
      <c r="U393" s="258" t="s">
        <v>267</v>
      </c>
      <c r="V393" s="258" t="s">
        <v>265</v>
      </c>
      <c r="W393" s="258" t="s">
        <v>265</v>
      </c>
      <c r="X393" s="258" t="s">
        <v>265</v>
      </c>
      <c r="Y393" s="258" t="s">
        <v>265</v>
      </c>
      <c r="Z393" s="258" t="s">
        <v>265</v>
      </c>
      <c r="AA393" s="258" t="s">
        <v>265</v>
      </c>
      <c r="AB393" s="258" t="s">
        <v>267</v>
      </c>
      <c r="AC393" s="258" t="s">
        <v>265</v>
      </c>
      <c r="AD393" s="258" t="s">
        <v>267</v>
      </c>
      <c r="AE393" s="258" t="s">
        <v>265</v>
      </c>
      <c r="AF393" s="258" t="s">
        <v>265</v>
      </c>
      <c r="AG393" s="258" t="s">
        <v>266</v>
      </c>
      <c r="AH393" s="258" t="s">
        <v>267</v>
      </c>
      <c r="AI393" s="258" t="s">
        <v>267</v>
      </c>
      <c r="AJ393" s="258" t="s">
        <v>267</v>
      </c>
      <c r="AK393" s="258" t="s">
        <v>266</v>
      </c>
      <c r="AL393" s="258" t="s">
        <v>266</v>
      </c>
      <c r="AM393" s="258" t="s">
        <v>266</v>
      </c>
      <c r="AN393" s="258" t="s">
        <v>266</v>
      </c>
      <c r="AO393" s="258" t="s">
        <v>266</v>
      </c>
      <c r="AP393" s="258" t="s">
        <v>266</v>
      </c>
    </row>
    <row r="394" spans="1:42" x14ac:dyDescent="0.2">
      <c r="A394" s="258">
        <v>202277</v>
      </c>
      <c r="B394" s="258" t="str">
        <f>VLOOKUP(A394,'[2]اعلام كامل'!$A$2:$E$7000,5,0)</f>
        <v>س4</v>
      </c>
      <c r="C394" s="258" t="s">
        <v>265</v>
      </c>
      <c r="D394" s="258" t="s">
        <v>265</v>
      </c>
      <c r="E394" s="258" t="s">
        <v>265</v>
      </c>
      <c r="F394" s="258" t="s">
        <v>265</v>
      </c>
      <c r="G394" s="258" t="s">
        <v>265</v>
      </c>
      <c r="H394" s="258" t="s">
        <v>267</v>
      </c>
      <c r="I394" s="258" t="s">
        <v>265</v>
      </c>
      <c r="J394" s="258" t="s">
        <v>265</v>
      </c>
      <c r="K394" s="258" t="s">
        <v>265</v>
      </c>
      <c r="L394" s="258" t="s">
        <v>265</v>
      </c>
      <c r="M394" s="258" t="s">
        <v>265</v>
      </c>
      <c r="N394" s="258" t="s">
        <v>265</v>
      </c>
      <c r="O394" s="258" t="s">
        <v>265</v>
      </c>
      <c r="P394" s="258" t="s">
        <v>265</v>
      </c>
      <c r="Q394" s="258" t="s">
        <v>267</v>
      </c>
      <c r="R394" s="258" t="s">
        <v>265</v>
      </c>
      <c r="S394" s="258" t="s">
        <v>265</v>
      </c>
      <c r="T394" s="258" t="s">
        <v>265</v>
      </c>
      <c r="U394" s="258" t="s">
        <v>267</v>
      </c>
      <c r="V394" s="258" t="s">
        <v>265</v>
      </c>
      <c r="W394" s="258" t="s">
        <v>265</v>
      </c>
      <c r="X394" s="258" t="s">
        <v>265</v>
      </c>
      <c r="Y394" s="258" t="s">
        <v>265</v>
      </c>
      <c r="Z394" s="258" t="s">
        <v>267</v>
      </c>
      <c r="AA394" s="258" t="s">
        <v>265</v>
      </c>
      <c r="AB394" s="258" t="s">
        <v>265</v>
      </c>
      <c r="AC394" s="258" t="s">
        <v>265</v>
      </c>
      <c r="AD394" s="258" t="s">
        <v>265</v>
      </c>
      <c r="AE394" s="258" t="s">
        <v>265</v>
      </c>
      <c r="AF394" s="258" t="s">
        <v>265</v>
      </c>
      <c r="AG394" s="258" t="s">
        <v>265</v>
      </c>
      <c r="AH394" s="258" t="s">
        <v>265</v>
      </c>
      <c r="AI394" s="258" t="s">
        <v>265</v>
      </c>
      <c r="AJ394" s="258" t="s">
        <v>267</v>
      </c>
      <c r="AK394" s="258" t="s">
        <v>265</v>
      </c>
      <c r="AL394" s="258" t="s">
        <v>265</v>
      </c>
      <c r="AM394" s="258" t="s">
        <v>265</v>
      </c>
      <c r="AN394" s="258" t="s">
        <v>267</v>
      </c>
      <c r="AO394" s="258" t="s">
        <v>265</v>
      </c>
      <c r="AP394" s="258" t="s">
        <v>265</v>
      </c>
    </row>
    <row r="395" spans="1:42" x14ac:dyDescent="0.2">
      <c r="A395" s="258">
        <v>212492</v>
      </c>
      <c r="B395" s="258" t="str">
        <f>VLOOKUP(A395,'[2]اعلام كامل'!$A$2:$E$7000,5,0)</f>
        <v>س4</v>
      </c>
      <c r="C395" s="258" t="s">
        <v>267</v>
      </c>
      <c r="D395" s="258" t="s">
        <v>265</v>
      </c>
      <c r="E395" s="258" t="s">
        <v>267</v>
      </c>
      <c r="F395" s="258" t="s">
        <v>265</v>
      </c>
      <c r="G395" s="258" t="s">
        <v>267</v>
      </c>
      <c r="H395" s="258" t="s">
        <v>267</v>
      </c>
      <c r="I395" s="258" t="s">
        <v>267</v>
      </c>
      <c r="J395" s="258" t="s">
        <v>267</v>
      </c>
      <c r="K395" s="258" t="s">
        <v>267</v>
      </c>
      <c r="L395" s="258" t="s">
        <v>267</v>
      </c>
      <c r="M395" s="258" t="s">
        <v>267</v>
      </c>
      <c r="N395" s="258" t="s">
        <v>267</v>
      </c>
      <c r="O395" s="258" t="s">
        <v>265</v>
      </c>
      <c r="P395" s="258" t="s">
        <v>265</v>
      </c>
      <c r="Q395" s="258" t="s">
        <v>265</v>
      </c>
      <c r="R395" s="258" t="s">
        <v>265</v>
      </c>
      <c r="S395" s="258" t="s">
        <v>267</v>
      </c>
      <c r="T395" s="258" t="s">
        <v>267</v>
      </c>
      <c r="U395" s="258" t="s">
        <v>267</v>
      </c>
      <c r="V395" s="258" t="s">
        <v>267</v>
      </c>
      <c r="W395" s="258" t="s">
        <v>265</v>
      </c>
      <c r="X395" s="258" t="s">
        <v>265</v>
      </c>
      <c r="Y395" s="258" t="s">
        <v>265</v>
      </c>
      <c r="Z395" s="258" t="s">
        <v>265</v>
      </c>
      <c r="AA395" s="258" t="s">
        <v>267</v>
      </c>
      <c r="AB395" s="258" t="s">
        <v>267</v>
      </c>
      <c r="AC395" s="258" t="s">
        <v>267</v>
      </c>
      <c r="AD395" s="258" t="s">
        <v>267</v>
      </c>
      <c r="AE395" s="258" t="s">
        <v>265</v>
      </c>
      <c r="AF395" s="258" t="s">
        <v>265</v>
      </c>
      <c r="AG395" s="258" t="s">
        <v>266</v>
      </c>
      <c r="AH395" s="258" t="s">
        <v>266</v>
      </c>
      <c r="AI395" s="258" t="s">
        <v>266</v>
      </c>
      <c r="AJ395" s="258" t="s">
        <v>266</v>
      </c>
      <c r="AK395" s="258" t="s">
        <v>266</v>
      </c>
      <c r="AL395" s="258" t="s">
        <v>266</v>
      </c>
      <c r="AM395" s="258" t="s">
        <v>266</v>
      </c>
      <c r="AN395" s="258" t="s">
        <v>266</v>
      </c>
      <c r="AO395" s="258" t="s">
        <v>266</v>
      </c>
      <c r="AP395" s="258" t="s">
        <v>266</v>
      </c>
    </row>
    <row r="396" spans="1:42" x14ac:dyDescent="0.2">
      <c r="A396" s="258">
        <v>214095</v>
      </c>
      <c r="B396" s="258" t="str">
        <f>VLOOKUP(A396,'[2]اعلام كامل'!$A$2:$E$7000,5,0)</f>
        <v>س4</v>
      </c>
      <c r="C396" s="258" t="s">
        <v>267</v>
      </c>
      <c r="D396" s="258" t="s">
        <v>267</v>
      </c>
      <c r="E396" s="258" t="s">
        <v>267</v>
      </c>
      <c r="F396" s="258" t="s">
        <v>266</v>
      </c>
      <c r="G396" s="258" t="s">
        <v>266</v>
      </c>
      <c r="H396" s="258" t="s">
        <v>267</v>
      </c>
      <c r="I396" s="258" t="s">
        <v>267</v>
      </c>
      <c r="J396" s="258" t="s">
        <v>267</v>
      </c>
      <c r="K396" s="258" t="s">
        <v>267</v>
      </c>
      <c r="L396" s="258" t="s">
        <v>267</v>
      </c>
      <c r="M396" s="258" t="s">
        <v>267</v>
      </c>
      <c r="N396" s="258" t="s">
        <v>265</v>
      </c>
      <c r="O396" s="258" t="s">
        <v>267</v>
      </c>
      <c r="P396" s="258" t="s">
        <v>267</v>
      </c>
      <c r="Q396" s="258" t="s">
        <v>267</v>
      </c>
      <c r="R396" s="258" t="s">
        <v>265</v>
      </c>
      <c r="S396" s="258" t="s">
        <v>267</v>
      </c>
      <c r="T396" s="258" t="s">
        <v>267</v>
      </c>
      <c r="U396" s="258" t="s">
        <v>267</v>
      </c>
      <c r="V396" s="258" t="s">
        <v>267</v>
      </c>
      <c r="W396" s="258" t="s">
        <v>267</v>
      </c>
      <c r="X396" s="258" t="s">
        <v>267</v>
      </c>
      <c r="Y396" s="258" t="s">
        <v>267</v>
      </c>
      <c r="Z396" s="258" t="s">
        <v>267</v>
      </c>
      <c r="AA396" s="258" t="s">
        <v>265</v>
      </c>
      <c r="AB396" s="258" t="s">
        <v>266</v>
      </c>
      <c r="AC396" s="258" t="s">
        <v>267</v>
      </c>
      <c r="AD396" s="258" t="s">
        <v>267</v>
      </c>
      <c r="AE396" s="258" t="s">
        <v>267</v>
      </c>
      <c r="AF396" s="258" t="s">
        <v>267</v>
      </c>
      <c r="AG396" s="258" t="s">
        <v>266</v>
      </c>
      <c r="AH396" s="258" t="s">
        <v>266</v>
      </c>
      <c r="AI396" s="258" t="s">
        <v>266</v>
      </c>
      <c r="AJ396" s="258" t="s">
        <v>266</v>
      </c>
      <c r="AK396" s="258" t="s">
        <v>266</v>
      </c>
      <c r="AL396" s="258" t="s">
        <v>266</v>
      </c>
      <c r="AM396" s="258" t="s">
        <v>266</v>
      </c>
      <c r="AN396" s="258" t="s">
        <v>266</v>
      </c>
      <c r="AO396" s="258" t="s">
        <v>266</v>
      </c>
      <c r="AP396" s="258" t="s">
        <v>266</v>
      </c>
    </row>
    <row r="397" spans="1:42" x14ac:dyDescent="0.2">
      <c r="A397" s="258">
        <v>214249</v>
      </c>
      <c r="B397" s="258" t="str">
        <f>VLOOKUP(A397,'[2]اعلام كامل'!$A$2:$E$7000,5,0)</f>
        <v>س4</v>
      </c>
      <c r="C397" s="258" t="s">
        <v>267</v>
      </c>
      <c r="D397" s="258" t="s">
        <v>267</v>
      </c>
      <c r="E397" s="258" t="s">
        <v>267</v>
      </c>
      <c r="F397" s="258" t="s">
        <v>267</v>
      </c>
      <c r="G397" s="258" t="s">
        <v>267</v>
      </c>
      <c r="H397" s="258" t="s">
        <v>267</v>
      </c>
      <c r="I397" s="258" t="s">
        <v>265</v>
      </c>
      <c r="J397" s="258" t="s">
        <v>267</v>
      </c>
      <c r="K397" s="258" t="s">
        <v>267</v>
      </c>
      <c r="L397" s="258" t="s">
        <v>267</v>
      </c>
      <c r="M397" s="258" t="s">
        <v>267</v>
      </c>
      <c r="N397" s="258" t="s">
        <v>267</v>
      </c>
      <c r="O397" s="258" t="s">
        <v>267</v>
      </c>
      <c r="P397" s="258" t="s">
        <v>267</v>
      </c>
      <c r="Q397" s="258" t="s">
        <v>267</v>
      </c>
      <c r="R397" s="258" t="s">
        <v>267</v>
      </c>
      <c r="S397" s="258" t="s">
        <v>267</v>
      </c>
      <c r="T397" s="258" t="s">
        <v>267</v>
      </c>
      <c r="U397" s="258" t="s">
        <v>267</v>
      </c>
      <c r="V397" s="258" t="s">
        <v>267</v>
      </c>
      <c r="W397" s="258" t="s">
        <v>267</v>
      </c>
      <c r="X397" s="258" t="s">
        <v>267</v>
      </c>
      <c r="Y397" s="258" t="s">
        <v>266</v>
      </c>
      <c r="Z397" s="258" t="s">
        <v>267</v>
      </c>
      <c r="AA397" s="258" t="s">
        <v>267</v>
      </c>
      <c r="AB397" s="258" t="s">
        <v>267</v>
      </c>
      <c r="AC397" s="258" t="s">
        <v>267</v>
      </c>
      <c r="AD397" s="258" t="s">
        <v>267</v>
      </c>
      <c r="AE397" s="258" t="s">
        <v>267</v>
      </c>
      <c r="AF397" s="258" t="s">
        <v>267</v>
      </c>
      <c r="AG397" s="258" t="s">
        <v>266</v>
      </c>
      <c r="AH397" s="258" t="s">
        <v>266</v>
      </c>
      <c r="AI397" s="258" t="s">
        <v>266</v>
      </c>
      <c r="AJ397" s="258" t="s">
        <v>266</v>
      </c>
      <c r="AK397" s="258" t="s">
        <v>266</v>
      </c>
      <c r="AL397" s="258" t="s">
        <v>266</v>
      </c>
      <c r="AM397" s="258" t="s">
        <v>266</v>
      </c>
      <c r="AN397" s="258" t="s">
        <v>266</v>
      </c>
      <c r="AO397" s="258" t="s">
        <v>266</v>
      </c>
      <c r="AP397" s="258" t="s">
        <v>266</v>
      </c>
    </row>
    <row r="398" spans="1:42" x14ac:dyDescent="0.2">
      <c r="A398" s="258">
        <v>212864</v>
      </c>
      <c r="B398" s="258" t="str">
        <f>VLOOKUP(A398,'[2]اعلام كامل'!$A$2:$E$7000,5,0)</f>
        <v>س4</v>
      </c>
      <c r="C398" s="258" t="s">
        <v>267</v>
      </c>
      <c r="D398" s="258" t="s">
        <v>267</v>
      </c>
      <c r="E398" s="258" t="s">
        <v>267</v>
      </c>
      <c r="F398" s="258" t="s">
        <v>265</v>
      </c>
      <c r="G398" s="258" t="s">
        <v>265</v>
      </c>
      <c r="H398" s="258" t="s">
        <v>267</v>
      </c>
      <c r="I398" s="258" t="s">
        <v>267</v>
      </c>
      <c r="J398" s="258" t="s">
        <v>267</v>
      </c>
      <c r="K398" s="258" t="s">
        <v>267</v>
      </c>
      <c r="L398" s="258" t="s">
        <v>267</v>
      </c>
      <c r="M398" s="258" t="s">
        <v>267</v>
      </c>
      <c r="N398" s="258" t="s">
        <v>265</v>
      </c>
      <c r="O398" s="258" t="s">
        <v>267</v>
      </c>
      <c r="P398" s="258" t="s">
        <v>267</v>
      </c>
      <c r="Q398" s="258" t="s">
        <v>265</v>
      </c>
      <c r="R398" s="258" t="s">
        <v>267</v>
      </c>
      <c r="S398" s="258" t="s">
        <v>267</v>
      </c>
      <c r="T398" s="258" t="s">
        <v>267</v>
      </c>
      <c r="U398" s="258" t="s">
        <v>267</v>
      </c>
      <c r="V398" s="258" t="s">
        <v>267</v>
      </c>
      <c r="W398" s="258" t="s">
        <v>267</v>
      </c>
      <c r="X398" s="258" t="s">
        <v>267</v>
      </c>
      <c r="Y398" s="258" t="s">
        <v>266</v>
      </c>
      <c r="Z398" s="258" t="s">
        <v>267</v>
      </c>
      <c r="AA398" s="258" t="s">
        <v>265</v>
      </c>
      <c r="AB398" s="258" t="s">
        <v>267</v>
      </c>
      <c r="AC398" s="258" t="s">
        <v>267</v>
      </c>
      <c r="AD398" s="258" t="s">
        <v>267</v>
      </c>
      <c r="AE398" s="258" t="s">
        <v>267</v>
      </c>
      <c r="AF398" s="258" t="s">
        <v>267</v>
      </c>
      <c r="AG398" s="258" t="s">
        <v>266</v>
      </c>
      <c r="AH398" s="258" t="s">
        <v>266</v>
      </c>
      <c r="AI398" s="258" t="s">
        <v>266</v>
      </c>
      <c r="AJ398" s="258" t="s">
        <v>266</v>
      </c>
      <c r="AK398" s="258" t="s">
        <v>266</v>
      </c>
      <c r="AL398" s="258" t="s">
        <v>266</v>
      </c>
      <c r="AM398" s="258" t="s">
        <v>266</v>
      </c>
      <c r="AN398" s="258" t="s">
        <v>266</v>
      </c>
      <c r="AO398" s="258" t="s">
        <v>266</v>
      </c>
      <c r="AP398" s="258" t="s">
        <v>266</v>
      </c>
    </row>
    <row r="399" spans="1:42" x14ac:dyDescent="0.2">
      <c r="A399" s="258">
        <v>214390</v>
      </c>
      <c r="B399" s="258" t="str">
        <f>VLOOKUP(A399,'[2]اعلام كامل'!$A$2:$E$7000,5,0)</f>
        <v>س4</v>
      </c>
      <c r="C399" s="258" t="s">
        <v>266</v>
      </c>
      <c r="D399" s="258" t="s">
        <v>267</v>
      </c>
      <c r="E399" s="258" t="s">
        <v>267</v>
      </c>
      <c r="F399" s="258" t="s">
        <v>267</v>
      </c>
      <c r="G399" s="258" t="s">
        <v>266</v>
      </c>
      <c r="H399" s="258" t="s">
        <v>266</v>
      </c>
      <c r="I399" s="258" t="s">
        <v>267</v>
      </c>
      <c r="J399" s="258" t="s">
        <v>267</v>
      </c>
      <c r="K399" s="258" t="s">
        <v>267</v>
      </c>
      <c r="L399" s="258" t="s">
        <v>267</v>
      </c>
      <c r="M399" s="258" t="s">
        <v>267</v>
      </c>
      <c r="N399" s="258" t="s">
        <v>267</v>
      </c>
      <c r="O399" s="258" t="s">
        <v>267</v>
      </c>
      <c r="P399" s="258" t="s">
        <v>267</v>
      </c>
      <c r="Q399" s="258" t="s">
        <v>267</v>
      </c>
      <c r="R399" s="258" t="s">
        <v>267</v>
      </c>
      <c r="S399" s="258" t="s">
        <v>267</v>
      </c>
      <c r="T399" s="258" t="s">
        <v>267</v>
      </c>
      <c r="U399" s="258" t="s">
        <v>267</v>
      </c>
      <c r="V399" s="258" t="s">
        <v>267</v>
      </c>
      <c r="W399" s="258" t="s">
        <v>267</v>
      </c>
      <c r="X399" s="258" t="s">
        <v>267</v>
      </c>
      <c r="Y399" s="258" t="s">
        <v>267</v>
      </c>
      <c r="Z399" s="258" t="s">
        <v>267</v>
      </c>
      <c r="AA399" s="258" t="s">
        <v>267</v>
      </c>
      <c r="AB399" s="258" t="s">
        <v>267</v>
      </c>
      <c r="AC399" s="258" t="s">
        <v>267</v>
      </c>
      <c r="AD399" s="258" t="s">
        <v>267</v>
      </c>
      <c r="AE399" s="258" t="s">
        <v>267</v>
      </c>
      <c r="AF399" s="258" t="s">
        <v>267</v>
      </c>
      <c r="AG399" s="258" t="s">
        <v>266</v>
      </c>
      <c r="AH399" s="258" t="s">
        <v>266</v>
      </c>
      <c r="AI399" s="258" t="s">
        <v>266</v>
      </c>
      <c r="AJ399" s="258" t="s">
        <v>266</v>
      </c>
      <c r="AK399" s="258" t="s">
        <v>266</v>
      </c>
      <c r="AL399" s="258" t="s">
        <v>266</v>
      </c>
      <c r="AM399" s="258" t="s">
        <v>266</v>
      </c>
      <c r="AN399" s="258" t="s">
        <v>266</v>
      </c>
      <c r="AO399" s="258" t="s">
        <v>266</v>
      </c>
      <c r="AP399" s="258" t="s">
        <v>266</v>
      </c>
    </row>
    <row r="400" spans="1:42" x14ac:dyDescent="0.2">
      <c r="A400" s="258">
        <v>201093</v>
      </c>
      <c r="B400" s="258" t="str">
        <f>VLOOKUP(A400,'[2]اعلام كامل'!$A$2:$E$7000,5,0)</f>
        <v>س4</v>
      </c>
      <c r="C400" s="258" t="s">
        <v>265</v>
      </c>
      <c r="D400" s="258" t="s">
        <v>267</v>
      </c>
      <c r="E400" s="258" t="s">
        <v>267</v>
      </c>
      <c r="F400" s="258" t="s">
        <v>267</v>
      </c>
      <c r="G400" s="258" t="s">
        <v>267</v>
      </c>
      <c r="H400" s="258" t="s">
        <v>265</v>
      </c>
      <c r="I400" s="258" t="s">
        <v>265</v>
      </c>
      <c r="J400" s="258" t="s">
        <v>267</v>
      </c>
      <c r="K400" s="258" t="s">
        <v>265</v>
      </c>
      <c r="L400" s="258" t="s">
        <v>265</v>
      </c>
      <c r="M400" s="258" t="s">
        <v>265</v>
      </c>
      <c r="N400" s="258" t="s">
        <v>267</v>
      </c>
      <c r="O400" s="258" t="s">
        <v>267</v>
      </c>
      <c r="P400" s="258" t="s">
        <v>265</v>
      </c>
      <c r="Q400" s="258" t="s">
        <v>265</v>
      </c>
      <c r="R400" s="258" t="s">
        <v>267</v>
      </c>
      <c r="S400" s="258" t="s">
        <v>265</v>
      </c>
      <c r="T400" s="258" t="s">
        <v>265</v>
      </c>
      <c r="U400" s="258" t="s">
        <v>265</v>
      </c>
      <c r="V400" s="258" t="s">
        <v>265</v>
      </c>
      <c r="W400" s="258" t="s">
        <v>265</v>
      </c>
      <c r="X400" s="258" t="s">
        <v>265</v>
      </c>
      <c r="Y400" s="258" t="s">
        <v>265</v>
      </c>
      <c r="Z400" s="258" t="s">
        <v>265</v>
      </c>
      <c r="AA400" s="258" t="s">
        <v>265</v>
      </c>
      <c r="AB400" s="258" t="s">
        <v>267</v>
      </c>
      <c r="AC400" s="258" t="s">
        <v>265</v>
      </c>
      <c r="AD400" s="258" t="s">
        <v>267</v>
      </c>
      <c r="AE400" s="258" t="s">
        <v>267</v>
      </c>
      <c r="AF400" s="258" t="s">
        <v>265</v>
      </c>
      <c r="AG400" s="258" t="s">
        <v>265</v>
      </c>
      <c r="AH400" s="258" t="s">
        <v>265</v>
      </c>
      <c r="AI400" s="258" t="s">
        <v>265</v>
      </c>
      <c r="AJ400" s="258" t="s">
        <v>265</v>
      </c>
      <c r="AK400" s="258" t="s">
        <v>267</v>
      </c>
      <c r="AL400" s="258" t="s">
        <v>266</v>
      </c>
      <c r="AM400" s="258" t="s">
        <v>267</v>
      </c>
      <c r="AN400" s="258" t="s">
        <v>267</v>
      </c>
      <c r="AO400" s="258" t="s">
        <v>267</v>
      </c>
      <c r="AP400" s="258" t="s">
        <v>265</v>
      </c>
    </row>
    <row r="401" spans="1:42" x14ac:dyDescent="0.2">
      <c r="A401" s="258">
        <v>201449</v>
      </c>
      <c r="B401" s="258" t="str">
        <f>VLOOKUP(A401,'[2]اعلام كامل'!$A$2:$E$7000,5,0)</f>
        <v>س4</v>
      </c>
      <c r="C401" s="258" t="s">
        <v>265</v>
      </c>
      <c r="D401" s="258" t="s">
        <v>265</v>
      </c>
      <c r="E401" s="258" t="s">
        <v>265</v>
      </c>
      <c r="F401" s="258" t="s">
        <v>265</v>
      </c>
      <c r="G401" s="258" t="s">
        <v>265</v>
      </c>
      <c r="H401" s="258" t="s">
        <v>267</v>
      </c>
      <c r="I401" s="258" t="s">
        <v>266</v>
      </c>
      <c r="J401" s="258" t="s">
        <v>265</v>
      </c>
      <c r="K401" s="258" t="s">
        <v>267</v>
      </c>
      <c r="L401" s="258" t="s">
        <v>265</v>
      </c>
      <c r="M401" s="258" t="s">
        <v>265</v>
      </c>
      <c r="N401" s="258" t="s">
        <v>265</v>
      </c>
      <c r="O401" s="258" t="s">
        <v>267</v>
      </c>
      <c r="P401" s="258" t="s">
        <v>267</v>
      </c>
      <c r="Q401" s="258" t="s">
        <v>265</v>
      </c>
      <c r="R401" s="258" t="s">
        <v>265</v>
      </c>
      <c r="S401" s="258" t="s">
        <v>265</v>
      </c>
      <c r="T401" s="258" t="s">
        <v>265</v>
      </c>
      <c r="U401" s="258" t="s">
        <v>265</v>
      </c>
      <c r="V401" s="258" t="s">
        <v>267</v>
      </c>
      <c r="W401" s="258" t="s">
        <v>266</v>
      </c>
      <c r="X401" s="258" t="s">
        <v>265</v>
      </c>
      <c r="Y401" s="258" t="s">
        <v>265</v>
      </c>
      <c r="Z401" s="258" t="s">
        <v>266</v>
      </c>
      <c r="AA401" s="258" t="s">
        <v>267</v>
      </c>
      <c r="AB401" s="258" t="s">
        <v>265</v>
      </c>
      <c r="AC401" s="258" t="s">
        <v>265</v>
      </c>
      <c r="AD401" s="258" t="s">
        <v>265</v>
      </c>
      <c r="AE401" s="258" t="s">
        <v>265</v>
      </c>
      <c r="AF401" s="258" t="s">
        <v>265</v>
      </c>
      <c r="AG401" s="258" t="s">
        <v>266</v>
      </c>
      <c r="AH401" s="258" t="s">
        <v>267</v>
      </c>
      <c r="AI401" s="258" t="s">
        <v>266</v>
      </c>
      <c r="AJ401" s="258" t="s">
        <v>266</v>
      </c>
      <c r="AK401" s="258" t="s">
        <v>265</v>
      </c>
      <c r="AL401" s="258" t="s">
        <v>266</v>
      </c>
      <c r="AM401" s="258" t="s">
        <v>266</v>
      </c>
      <c r="AN401" s="258" t="s">
        <v>266</v>
      </c>
      <c r="AO401" s="258" t="s">
        <v>266</v>
      </c>
      <c r="AP401" s="258" t="s">
        <v>266</v>
      </c>
    </row>
    <row r="402" spans="1:42" x14ac:dyDescent="0.2">
      <c r="A402" s="258">
        <v>201582</v>
      </c>
      <c r="B402" s="258" t="str">
        <f>VLOOKUP(A402,'[2]اعلام كامل'!$A$2:$E$7000,5,0)</f>
        <v>س4</v>
      </c>
      <c r="C402" s="258" t="s">
        <v>265</v>
      </c>
      <c r="D402" s="258" t="s">
        <v>265</v>
      </c>
      <c r="E402" s="258" t="s">
        <v>265</v>
      </c>
      <c r="F402" s="258" t="s">
        <v>267</v>
      </c>
      <c r="G402" s="258" t="s">
        <v>267</v>
      </c>
      <c r="H402" s="258" t="s">
        <v>267</v>
      </c>
      <c r="I402" s="258" t="s">
        <v>265</v>
      </c>
      <c r="J402" s="258" t="s">
        <v>265</v>
      </c>
      <c r="K402" s="258" t="s">
        <v>265</v>
      </c>
      <c r="L402" s="258" t="s">
        <v>265</v>
      </c>
      <c r="M402" s="258" t="s">
        <v>265</v>
      </c>
      <c r="N402" s="258" t="s">
        <v>265</v>
      </c>
      <c r="O402" s="258" t="s">
        <v>267</v>
      </c>
      <c r="P402" s="258" t="s">
        <v>267</v>
      </c>
      <c r="Q402" s="258" t="s">
        <v>265</v>
      </c>
      <c r="R402" s="258" t="s">
        <v>265</v>
      </c>
      <c r="S402" s="258" t="s">
        <v>265</v>
      </c>
      <c r="T402" s="258" t="s">
        <v>265</v>
      </c>
      <c r="U402" s="258" t="s">
        <v>265</v>
      </c>
      <c r="V402" s="258" t="s">
        <v>265</v>
      </c>
      <c r="W402" s="258" t="s">
        <v>267</v>
      </c>
      <c r="X402" s="258" t="s">
        <v>267</v>
      </c>
      <c r="Y402" s="258" t="s">
        <v>265</v>
      </c>
      <c r="Z402" s="258" t="s">
        <v>267</v>
      </c>
      <c r="AA402" s="258" t="s">
        <v>267</v>
      </c>
      <c r="AB402" s="258" t="s">
        <v>267</v>
      </c>
      <c r="AC402" s="258" t="s">
        <v>267</v>
      </c>
      <c r="AD402" s="258" t="s">
        <v>267</v>
      </c>
      <c r="AE402" s="258" t="s">
        <v>265</v>
      </c>
      <c r="AF402" s="258" t="s">
        <v>265</v>
      </c>
      <c r="AG402" s="258" t="s">
        <v>267</v>
      </c>
      <c r="AH402" s="258" t="s">
        <v>265</v>
      </c>
      <c r="AI402" s="258" t="s">
        <v>265</v>
      </c>
      <c r="AJ402" s="258" t="s">
        <v>267</v>
      </c>
      <c r="AK402" s="258" t="s">
        <v>265</v>
      </c>
      <c r="AL402" s="258" t="s">
        <v>265</v>
      </c>
      <c r="AM402" s="258" t="s">
        <v>267</v>
      </c>
      <c r="AN402" s="258" t="s">
        <v>267</v>
      </c>
      <c r="AO402" s="258" t="s">
        <v>265</v>
      </c>
      <c r="AP402" s="258" t="s">
        <v>265</v>
      </c>
    </row>
    <row r="403" spans="1:42" x14ac:dyDescent="0.2">
      <c r="A403" s="258">
        <v>201893</v>
      </c>
      <c r="B403" s="258" t="str">
        <f>VLOOKUP(A403,'[2]اعلام كامل'!$A$2:$E$7000,5,0)</f>
        <v>س4</v>
      </c>
      <c r="C403" s="258" t="s">
        <v>265</v>
      </c>
      <c r="D403" s="258" t="s">
        <v>265</v>
      </c>
      <c r="E403" s="258" t="s">
        <v>267</v>
      </c>
      <c r="F403" s="258" t="s">
        <v>267</v>
      </c>
      <c r="G403" s="258" t="s">
        <v>267</v>
      </c>
      <c r="H403" s="258" t="s">
        <v>267</v>
      </c>
      <c r="I403" s="258" t="s">
        <v>265</v>
      </c>
      <c r="J403" s="258" t="s">
        <v>265</v>
      </c>
      <c r="K403" s="258" t="s">
        <v>267</v>
      </c>
      <c r="L403" s="258" t="s">
        <v>265</v>
      </c>
      <c r="M403" s="258" t="s">
        <v>265</v>
      </c>
      <c r="N403" s="258" t="s">
        <v>267</v>
      </c>
      <c r="O403" s="258" t="s">
        <v>265</v>
      </c>
      <c r="P403" s="258" t="s">
        <v>265</v>
      </c>
      <c r="Q403" s="258" t="s">
        <v>265</v>
      </c>
      <c r="R403" s="258" t="s">
        <v>267</v>
      </c>
      <c r="S403" s="258" t="s">
        <v>265</v>
      </c>
      <c r="T403" s="258" t="s">
        <v>267</v>
      </c>
      <c r="U403" s="258" t="s">
        <v>267</v>
      </c>
      <c r="V403" s="258" t="s">
        <v>265</v>
      </c>
      <c r="W403" s="258" t="s">
        <v>267</v>
      </c>
      <c r="X403" s="258" t="s">
        <v>265</v>
      </c>
      <c r="Y403" s="258" t="s">
        <v>267</v>
      </c>
      <c r="Z403" s="258" t="s">
        <v>267</v>
      </c>
      <c r="AA403" s="258" t="s">
        <v>267</v>
      </c>
      <c r="AB403" s="258" t="s">
        <v>265</v>
      </c>
      <c r="AC403" s="258" t="s">
        <v>267</v>
      </c>
      <c r="AD403" s="258" t="s">
        <v>265</v>
      </c>
      <c r="AE403" s="258" t="s">
        <v>267</v>
      </c>
      <c r="AF403" s="258" t="s">
        <v>267</v>
      </c>
      <c r="AG403" s="258" t="s">
        <v>266</v>
      </c>
      <c r="AH403" s="258" t="s">
        <v>266</v>
      </c>
      <c r="AI403" s="258" t="s">
        <v>266</v>
      </c>
      <c r="AJ403" s="258" t="s">
        <v>266</v>
      </c>
      <c r="AK403" s="258" t="s">
        <v>266</v>
      </c>
      <c r="AL403" s="258" t="s">
        <v>265</v>
      </c>
      <c r="AM403" s="258" t="s">
        <v>265</v>
      </c>
      <c r="AN403" s="258" t="s">
        <v>266</v>
      </c>
      <c r="AO403" s="258" t="s">
        <v>266</v>
      </c>
      <c r="AP403" s="258" t="s">
        <v>266</v>
      </c>
    </row>
    <row r="404" spans="1:42" x14ac:dyDescent="0.2">
      <c r="A404" s="258">
        <v>202150</v>
      </c>
      <c r="B404" s="258" t="str">
        <f>VLOOKUP(A404,'[2]اعلام كامل'!$A$2:$E$7000,5,0)</f>
        <v>س4</v>
      </c>
      <c r="C404" s="258" t="s">
        <v>266</v>
      </c>
      <c r="D404" s="258" t="s">
        <v>266</v>
      </c>
      <c r="E404" s="258" t="s">
        <v>266</v>
      </c>
      <c r="F404" s="258" t="s">
        <v>266</v>
      </c>
      <c r="G404" s="258" t="s">
        <v>266</v>
      </c>
      <c r="H404" s="258" t="s">
        <v>266</v>
      </c>
      <c r="I404" s="258" t="s">
        <v>266</v>
      </c>
      <c r="J404" s="258" t="s">
        <v>266</v>
      </c>
      <c r="K404" s="258" t="s">
        <v>266</v>
      </c>
      <c r="L404" s="258" t="s">
        <v>266</v>
      </c>
      <c r="M404" s="258" t="s">
        <v>266</v>
      </c>
      <c r="N404" s="258" t="s">
        <v>267</v>
      </c>
      <c r="O404" s="258" t="s">
        <v>266</v>
      </c>
      <c r="P404" s="258" t="s">
        <v>266</v>
      </c>
      <c r="Q404" s="258" t="s">
        <v>267</v>
      </c>
      <c r="R404" s="258" t="s">
        <v>266</v>
      </c>
      <c r="S404" s="258" t="s">
        <v>265</v>
      </c>
      <c r="T404" s="258" t="s">
        <v>266</v>
      </c>
      <c r="U404" s="258" t="s">
        <v>266</v>
      </c>
      <c r="V404" s="258" t="s">
        <v>266</v>
      </c>
      <c r="W404" s="258" t="s">
        <v>265</v>
      </c>
      <c r="X404" s="258" t="s">
        <v>265</v>
      </c>
      <c r="Y404" s="258" t="s">
        <v>265</v>
      </c>
      <c r="Z404" s="258" t="s">
        <v>265</v>
      </c>
      <c r="AA404" s="258" t="s">
        <v>267</v>
      </c>
      <c r="AB404" s="258" t="s">
        <v>267</v>
      </c>
      <c r="AC404" s="258" t="s">
        <v>265</v>
      </c>
      <c r="AD404" s="258" t="s">
        <v>267</v>
      </c>
      <c r="AE404" s="258" t="s">
        <v>265</v>
      </c>
      <c r="AF404" s="258" t="s">
        <v>267</v>
      </c>
      <c r="AG404" s="258" t="s">
        <v>265</v>
      </c>
      <c r="AH404" s="258" t="s">
        <v>265</v>
      </c>
      <c r="AI404" s="258" t="s">
        <v>265</v>
      </c>
      <c r="AJ404" s="258" t="s">
        <v>265</v>
      </c>
      <c r="AK404" s="258" t="s">
        <v>265</v>
      </c>
      <c r="AL404" s="258" t="s">
        <v>265</v>
      </c>
      <c r="AM404" s="258" t="s">
        <v>265</v>
      </c>
      <c r="AN404" s="258" t="s">
        <v>267</v>
      </c>
      <c r="AO404" s="258" t="s">
        <v>265</v>
      </c>
      <c r="AP404" s="258" t="s">
        <v>265</v>
      </c>
    </row>
    <row r="405" spans="1:42" x14ac:dyDescent="0.2">
      <c r="A405" s="258">
        <v>202668</v>
      </c>
      <c r="B405" s="258" t="str">
        <f>VLOOKUP(A405,'[2]اعلام كامل'!$A$2:$E$7000,5,0)</f>
        <v>س4</v>
      </c>
      <c r="C405" s="258" t="s">
        <v>265</v>
      </c>
      <c r="D405" s="258" t="s">
        <v>265</v>
      </c>
      <c r="E405" s="258" t="s">
        <v>265</v>
      </c>
      <c r="F405" s="258" t="s">
        <v>266</v>
      </c>
      <c r="G405" s="258" t="s">
        <v>266</v>
      </c>
      <c r="H405" s="258" t="s">
        <v>266</v>
      </c>
      <c r="I405" s="258" t="s">
        <v>265</v>
      </c>
      <c r="J405" s="258" t="s">
        <v>267</v>
      </c>
      <c r="K405" s="258" t="s">
        <v>265</v>
      </c>
      <c r="L405" s="258" t="s">
        <v>265</v>
      </c>
      <c r="M405" s="258" t="s">
        <v>265</v>
      </c>
      <c r="N405" s="258" t="s">
        <v>265</v>
      </c>
      <c r="O405" s="258" t="s">
        <v>265</v>
      </c>
      <c r="P405" s="258" t="s">
        <v>265</v>
      </c>
      <c r="Q405" s="258" t="s">
        <v>265</v>
      </c>
      <c r="R405" s="258" t="s">
        <v>265</v>
      </c>
      <c r="S405" s="258" t="s">
        <v>265</v>
      </c>
      <c r="T405" s="258" t="s">
        <v>267</v>
      </c>
      <c r="U405" s="258" t="s">
        <v>267</v>
      </c>
      <c r="V405" s="258" t="s">
        <v>267</v>
      </c>
      <c r="W405" s="258" t="s">
        <v>267</v>
      </c>
      <c r="X405" s="258" t="s">
        <v>265</v>
      </c>
      <c r="Y405" s="258" t="s">
        <v>267</v>
      </c>
      <c r="Z405" s="258" t="s">
        <v>267</v>
      </c>
      <c r="AA405" s="258" t="s">
        <v>267</v>
      </c>
      <c r="AB405" s="258" t="s">
        <v>267</v>
      </c>
      <c r="AC405" s="258" t="s">
        <v>265</v>
      </c>
      <c r="AD405" s="258" t="s">
        <v>267</v>
      </c>
      <c r="AE405" s="258" t="s">
        <v>267</v>
      </c>
      <c r="AF405" s="258" t="s">
        <v>265</v>
      </c>
      <c r="AG405" s="258" t="s">
        <v>266</v>
      </c>
      <c r="AH405" s="258" t="s">
        <v>265</v>
      </c>
      <c r="AI405" s="258" t="s">
        <v>265</v>
      </c>
      <c r="AJ405" s="258" t="s">
        <v>265</v>
      </c>
      <c r="AK405" s="258" t="s">
        <v>265</v>
      </c>
      <c r="AL405" s="258" t="s">
        <v>266</v>
      </c>
      <c r="AM405" s="258" t="s">
        <v>265</v>
      </c>
      <c r="AN405" s="258" t="s">
        <v>265</v>
      </c>
      <c r="AO405" s="258" t="s">
        <v>265</v>
      </c>
      <c r="AP405" s="258" t="s">
        <v>265</v>
      </c>
    </row>
    <row r="406" spans="1:42" x14ac:dyDescent="0.2">
      <c r="A406" s="258">
        <v>204048</v>
      </c>
      <c r="B406" s="258" t="str">
        <f>VLOOKUP(A406,'[2]اعلام كامل'!$A$2:$E$7000,5,0)</f>
        <v>س4</v>
      </c>
      <c r="C406" s="258" t="s">
        <v>265</v>
      </c>
      <c r="D406" s="258" t="s">
        <v>265</v>
      </c>
      <c r="E406" s="258" t="s">
        <v>265</v>
      </c>
      <c r="F406" s="258" t="s">
        <v>267</v>
      </c>
      <c r="G406" s="258" t="s">
        <v>265</v>
      </c>
      <c r="H406" s="258" t="s">
        <v>265</v>
      </c>
      <c r="I406" s="258" t="s">
        <v>267</v>
      </c>
      <c r="J406" s="258" t="s">
        <v>267</v>
      </c>
      <c r="K406" s="258" t="s">
        <v>265</v>
      </c>
      <c r="L406" s="258" t="s">
        <v>265</v>
      </c>
      <c r="M406" s="258" t="s">
        <v>265</v>
      </c>
      <c r="N406" s="258" t="s">
        <v>265</v>
      </c>
      <c r="O406" s="258" t="s">
        <v>267</v>
      </c>
      <c r="P406" s="258" t="s">
        <v>267</v>
      </c>
      <c r="Q406" s="258" t="s">
        <v>265</v>
      </c>
      <c r="R406" s="258" t="s">
        <v>267</v>
      </c>
      <c r="S406" s="258" t="s">
        <v>265</v>
      </c>
      <c r="T406" s="258" t="s">
        <v>265</v>
      </c>
      <c r="U406" s="258" t="s">
        <v>267</v>
      </c>
      <c r="V406" s="258" t="s">
        <v>265</v>
      </c>
      <c r="W406" s="258" t="s">
        <v>265</v>
      </c>
      <c r="X406" s="258" t="s">
        <v>265</v>
      </c>
      <c r="Y406" s="258" t="s">
        <v>267</v>
      </c>
      <c r="Z406" s="258" t="s">
        <v>265</v>
      </c>
      <c r="AA406" s="258" t="s">
        <v>267</v>
      </c>
      <c r="AB406" s="258" t="s">
        <v>266</v>
      </c>
      <c r="AC406" s="258" t="s">
        <v>265</v>
      </c>
      <c r="AD406" s="258" t="s">
        <v>265</v>
      </c>
      <c r="AE406" s="258" t="s">
        <v>267</v>
      </c>
      <c r="AF406" s="258" t="s">
        <v>265</v>
      </c>
      <c r="AG406" s="258" t="s">
        <v>266</v>
      </c>
      <c r="AH406" s="258" t="s">
        <v>266</v>
      </c>
      <c r="AI406" s="258" t="s">
        <v>266</v>
      </c>
      <c r="AJ406" s="258" t="s">
        <v>266</v>
      </c>
      <c r="AK406" s="258" t="s">
        <v>266</v>
      </c>
      <c r="AL406" s="258" t="s">
        <v>266</v>
      </c>
      <c r="AM406" s="258" t="s">
        <v>266</v>
      </c>
      <c r="AN406" s="258" t="s">
        <v>266</v>
      </c>
      <c r="AO406" s="258" t="s">
        <v>266</v>
      </c>
      <c r="AP406" s="258" t="s">
        <v>266</v>
      </c>
    </row>
    <row r="407" spans="1:42" x14ac:dyDescent="0.2">
      <c r="A407" s="258">
        <v>204179</v>
      </c>
      <c r="B407" s="258" t="str">
        <f>VLOOKUP(A407,'[2]اعلام كامل'!$A$2:$E$7000,5,0)</f>
        <v>س4</v>
      </c>
      <c r="C407" s="258" t="s">
        <v>265</v>
      </c>
      <c r="D407" s="258" t="s">
        <v>265</v>
      </c>
      <c r="E407" s="258" t="s">
        <v>265</v>
      </c>
      <c r="F407" s="258" t="s">
        <v>265</v>
      </c>
      <c r="G407" s="258" t="s">
        <v>265</v>
      </c>
      <c r="H407" s="258" t="s">
        <v>265</v>
      </c>
      <c r="I407" s="258" t="s">
        <v>267</v>
      </c>
      <c r="J407" s="258" t="s">
        <v>265</v>
      </c>
      <c r="K407" s="258" t="s">
        <v>265</v>
      </c>
      <c r="L407" s="258" t="s">
        <v>265</v>
      </c>
      <c r="M407" s="258" t="s">
        <v>267</v>
      </c>
      <c r="N407" s="258" t="s">
        <v>267</v>
      </c>
      <c r="O407" s="258" t="s">
        <v>267</v>
      </c>
      <c r="P407" s="258" t="s">
        <v>265</v>
      </c>
      <c r="Q407" s="258" t="s">
        <v>265</v>
      </c>
      <c r="R407" s="258" t="s">
        <v>266</v>
      </c>
      <c r="S407" s="258" t="s">
        <v>267</v>
      </c>
      <c r="T407" s="258" t="s">
        <v>267</v>
      </c>
      <c r="U407" s="258" t="s">
        <v>267</v>
      </c>
      <c r="V407" s="258" t="s">
        <v>267</v>
      </c>
      <c r="W407" s="258" t="s">
        <v>267</v>
      </c>
      <c r="X407" s="258" t="s">
        <v>267</v>
      </c>
      <c r="Y407" s="258" t="s">
        <v>267</v>
      </c>
      <c r="Z407" s="258" t="s">
        <v>267</v>
      </c>
      <c r="AA407" s="258" t="s">
        <v>267</v>
      </c>
      <c r="AB407" s="258" t="s">
        <v>267</v>
      </c>
      <c r="AC407" s="258" t="s">
        <v>267</v>
      </c>
      <c r="AD407" s="258" t="s">
        <v>267</v>
      </c>
      <c r="AE407" s="258" t="s">
        <v>267</v>
      </c>
      <c r="AF407" s="258" t="s">
        <v>267</v>
      </c>
      <c r="AG407" s="258" t="s">
        <v>265</v>
      </c>
      <c r="AH407" s="258" t="s">
        <v>265</v>
      </c>
      <c r="AI407" s="258" t="s">
        <v>265</v>
      </c>
      <c r="AJ407" s="258" t="s">
        <v>267</v>
      </c>
      <c r="AK407" s="258" t="s">
        <v>267</v>
      </c>
      <c r="AL407" s="258" t="s">
        <v>267</v>
      </c>
      <c r="AM407" s="258" t="s">
        <v>265</v>
      </c>
      <c r="AN407" s="258" t="s">
        <v>265</v>
      </c>
      <c r="AO407" s="258" t="s">
        <v>267</v>
      </c>
      <c r="AP407" s="258" t="s">
        <v>267</v>
      </c>
    </row>
    <row r="408" spans="1:42" x14ac:dyDescent="0.2">
      <c r="A408" s="258">
        <v>204221</v>
      </c>
      <c r="B408" s="258" t="str">
        <f>VLOOKUP(A408,'[2]اعلام كامل'!$A$2:$E$7000,5,0)</f>
        <v>س4</v>
      </c>
      <c r="C408" s="258" t="s">
        <v>265</v>
      </c>
      <c r="D408" s="258" t="s">
        <v>267</v>
      </c>
      <c r="E408" s="258" t="s">
        <v>265</v>
      </c>
      <c r="F408" s="258" t="s">
        <v>267</v>
      </c>
      <c r="G408" s="258" t="s">
        <v>265</v>
      </c>
      <c r="H408" s="258" t="s">
        <v>265</v>
      </c>
      <c r="I408" s="258" t="s">
        <v>267</v>
      </c>
      <c r="J408" s="258" t="s">
        <v>265</v>
      </c>
      <c r="K408" s="258" t="s">
        <v>265</v>
      </c>
      <c r="L408" s="258" t="s">
        <v>265</v>
      </c>
      <c r="M408" s="258" t="s">
        <v>267</v>
      </c>
      <c r="N408" s="258" t="s">
        <v>267</v>
      </c>
      <c r="O408" s="258" t="s">
        <v>267</v>
      </c>
      <c r="P408" s="258" t="s">
        <v>267</v>
      </c>
      <c r="Q408" s="258" t="s">
        <v>265</v>
      </c>
      <c r="R408" s="258" t="s">
        <v>267</v>
      </c>
      <c r="S408" s="258" t="s">
        <v>265</v>
      </c>
      <c r="T408" s="258" t="s">
        <v>267</v>
      </c>
      <c r="U408" s="258" t="s">
        <v>267</v>
      </c>
      <c r="V408" s="258" t="s">
        <v>267</v>
      </c>
      <c r="W408" s="258" t="s">
        <v>267</v>
      </c>
      <c r="X408" s="258" t="s">
        <v>267</v>
      </c>
      <c r="Y408" s="258" t="s">
        <v>267</v>
      </c>
      <c r="Z408" s="258" t="s">
        <v>265</v>
      </c>
      <c r="AA408" s="258" t="s">
        <v>265</v>
      </c>
      <c r="AB408" s="258" t="s">
        <v>267</v>
      </c>
      <c r="AC408" s="258" t="s">
        <v>265</v>
      </c>
      <c r="AD408" s="258" t="s">
        <v>267</v>
      </c>
      <c r="AE408" s="258" t="s">
        <v>265</v>
      </c>
      <c r="AF408" s="258" t="s">
        <v>266</v>
      </c>
      <c r="AG408" s="258" t="s">
        <v>266</v>
      </c>
      <c r="AH408" s="258" t="s">
        <v>265</v>
      </c>
      <c r="AI408" s="258" t="s">
        <v>267</v>
      </c>
      <c r="AJ408" s="258" t="s">
        <v>267</v>
      </c>
      <c r="AK408" s="258" t="s">
        <v>265</v>
      </c>
      <c r="AL408" s="258" t="s">
        <v>265</v>
      </c>
      <c r="AM408" s="258" t="s">
        <v>266</v>
      </c>
      <c r="AN408" s="258" t="s">
        <v>265</v>
      </c>
      <c r="AO408" s="258" t="s">
        <v>265</v>
      </c>
      <c r="AP408" s="258" t="s">
        <v>265</v>
      </c>
    </row>
    <row r="409" spans="1:42" x14ac:dyDescent="0.2">
      <c r="A409" s="258">
        <v>204227</v>
      </c>
      <c r="B409" s="258" t="str">
        <f>VLOOKUP(A409,'[2]اعلام كامل'!$A$2:$E$7000,5,0)</f>
        <v>س4</v>
      </c>
      <c r="C409" s="258" t="s">
        <v>266</v>
      </c>
      <c r="D409" s="258" t="s">
        <v>266</v>
      </c>
      <c r="E409" s="258" t="s">
        <v>266</v>
      </c>
      <c r="F409" s="258" t="s">
        <v>266</v>
      </c>
      <c r="G409" s="258" t="s">
        <v>265</v>
      </c>
      <c r="H409" s="258" t="s">
        <v>266</v>
      </c>
      <c r="I409" s="258" t="s">
        <v>266</v>
      </c>
      <c r="J409" s="258" t="s">
        <v>267</v>
      </c>
      <c r="K409" s="258" t="s">
        <v>267</v>
      </c>
      <c r="L409" s="258" t="s">
        <v>266</v>
      </c>
      <c r="M409" s="258" t="s">
        <v>265</v>
      </c>
      <c r="N409" s="258" t="s">
        <v>267</v>
      </c>
      <c r="O409" s="258" t="s">
        <v>267</v>
      </c>
      <c r="P409" s="258" t="s">
        <v>267</v>
      </c>
      <c r="Q409" s="258" t="s">
        <v>265</v>
      </c>
      <c r="R409" s="258" t="s">
        <v>265</v>
      </c>
      <c r="S409" s="258" t="s">
        <v>265</v>
      </c>
      <c r="T409" s="258" t="s">
        <v>267</v>
      </c>
      <c r="U409" s="258" t="s">
        <v>267</v>
      </c>
      <c r="V409" s="258" t="s">
        <v>267</v>
      </c>
      <c r="W409" s="258" t="s">
        <v>267</v>
      </c>
      <c r="X409" s="258" t="s">
        <v>265</v>
      </c>
      <c r="Y409" s="258" t="s">
        <v>267</v>
      </c>
      <c r="Z409" s="258" t="s">
        <v>267</v>
      </c>
      <c r="AA409" s="258" t="s">
        <v>267</v>
      </c>
      <c r="AB409" s="258" t="s">
        <v>267</v>
      </c>
      <c r="AC409" s="258" t="s">
        <v>267</v>
      </c>
      <c r="AD409" s="258" t="s">
        <v>267</v>
      </c>
      <c r="AE409" s="258" t="s">
        <v>265</v>
      </c>
      <c r="AF409" s="258" t="s">
        <v>265</v>
      </c>
      <c r="AG409" s="258" t="s">
        <v>265</v>
      </c>
      <c r="AH409" s="258" t="s">
        <v>265</v>
      </c>
      <c r="AI409" s="258" t="s">
        <v>267</v>
      </c>
      <c r="AJ409" s="258" t="s">
        <v>267</v>
      </c>
      <c r="AK409" s="258" t="s">
        <v>267</v>
      </c>
      <c r="AL409" s="258" t="s">
        <v>265</v>
      </c>
      <c r="AM409" s="258" t="s">
        <v>265</v>
      </c>
      <c r="AN409" s="258" t="s">
        <v>265</v>
      </c>
      <c r="AO409" s="258" t="s">
        <v>267</v>
      </c>
      <c r="AP409" s="258" t="s">
        <v>265</v>
      </c>
    </row>
    <row r="410" spans="1:42" x14ac:dyDescent="0.2">
      <c r="A410" s="258">
        <v>204749</v>
      </c>
      <c r="B410" s="258" t="str">
        <f>VLOOKUP(A410,'[2]اعلام كامل'!$A$2:$E$7000,5,0)</f>
        <v>س4</v>
      </c>
      <c r="C410" s="258" t="s">
        <v>266</v>
      </c>
      <c r="D410" s="258" t="s">
        <v>266</v>
      </c>
      <c r="E410" s="258" t="s">
        <v>266</v>
      </c>
      <c r="F410" s="258" t="s">
        <v>266</v>
      </c>
      <c r="G410" s="258" t="s">
        <v>266</v>
      </c>
      <c r="H410" s="258" t="s">
        <v>266</v>
      </c>
      <c r="I410" s="258" t="s">
        <v>266</v>
      </c>
      <c r="J410" s="258" t="s">
        <v>266</v>
      </c>
      <c r="K410" s="258" t="s">
        <v>265</v>
      </c>
      <c r="L410" s="258" t="s">
        <v>267</v>
      </c>
      <c r="M410" s="258" t="s">
        <v>266</v>
      </c>
      <c r="N410" s="258" t="s">
        <v>266</v>
      </c>
      <c r="O410" s="258" t="s">
        <v>265</v>
      </c>
      <c r="P410" s="258" t="s">
        <v>266</v>
      </c>
      <c r="Q410" s="258" t="s">
        <v>266</v>
      </c>
      <c r="R410" s="258" t="s">
        <v>266</v>
      </c>
      <c r="S410" s="258" t="s">
        <v>267</v>
      </c>
      <c r="T410" s="258" t="s">
        <v>267</v>
      </c>
      <c r="U410" s="258" t="s">
        <v>267</v>
      </c>
      <c r="V410" s="258" t="s">
        <v>265</v>
      </c>
      <c r="W410" s="258" t="s">
        <v>267</v>
      </c>
      <c r="X410" s="258" t="s">
        <v>267</v>
      </c>
      <c r="Y410" s="258" t="s">
        <v>265</v>
      </c>
      <c r="Z410" s="258" t="s">
        <v>267</v>
      </c>
      <c r="AA410" s="258" t="s">
        <v>267</v>
      </c>
      <c r="AB410" s="258" t="s">
        <v>267</v>
      </c>
      <c r="AC410" s="258" t="s">
        <v>267</v>
      </c>
      <c r="AD410" s="258" t="s">
        <v>267</v>
      </c>
      <c r="AE410" s="258" t="s">
        <v>267</v>
      </c>
      <c r="AF410" s="258" t="s">
        <v>267</v>
      </c>
      <c r="AG410" s="258" t="s">
        <v>267</v>
      </c>
      <c r="AH410" s="258" t="s">
        <v>265</v>
      </c>
      <c r="AI410" s="258" t="s">
        <v>267</v>
      </c>
      <c r="AJ410" s="258" t="s">
        <v>267</v>
      </c>
      <c r="AK410" s="258" t="s">
        <v>267</v>
      </c>
      <c r="AL410" s="258" t="s">
        <v>267</v>
      </c>
      <c r="AM410" s="258" t="s">
        <v>265</v>
      </c>
      <c r="AN410" s="258" t="s">
        <v>267</v>
      </c>
      <c r="AO410" s="258" t="s">
        <v>265</v>
      </c>
      <c r="AP410" s="258" t="s">
        <v>265</v>
      </c>
    </row>
    <row r="411" spans="1:42" x14ac:dyDescent="0.2">
      <c r="A411" s="258">
        <v>205537</v>
      </c>
      <c r="B411" s="258" t="str">
        <f>VLOOKUP(A411,'[2]اعلام كامل'!$A$2:$E$7000,5,0)</f>
        <v>س4</v>
      </c>
      <c r="C411" s="258" t="s">
        <v>265</v>
      </c>
      <c r="D411" s="258" t="s">
        <v>266</v>
      </c>
      <c r="E411" s="258" t="s">
        <v>266</v>
      </c>
      <c r="F411" s="258" t="s">
        <v>266</v>
      </c>
      <c r="G411" s="258" t="s">
        <v>266</v>
      </c>
      <c r="H411" s="258" t="s">
        <v>266</v>
      </c>
      <c r="I411" s="258" t="s">
        <v>266</v>
      </c>
      <c r="J411" s="258" t="s">
        <v>266</v>
      </c>
      <c r="K411" s="258" t="s">
        <v>266</v>
      </c>
      <c r="L411" s="258" t="s">
        <v>266</v>
      </c>
      <c r="M411" s="258" t="s">
        <v>265</v>
      </c>
      <c r="N411" s="258" t="s">
        <v>266</v>
      </c>
      <c r="O411" s="258" t="s">
        <v>267</v>
      </c>
      <c r="P411" s="258" t="s">
        <v>265</v>
      </c>
      <c r="Q411" s="258" t="s">
        <v>266</v>
      </c>
      <c r="R411" s="258" t="s">
        <v>265</v>
      </c>
      <c r="S411" s="258" t="s">
        <v>265</v>
      </c>
      <c r="T411" s="258" t="s">
        <v>265</v>
      </c>
      <c r="U411" s="258" t="s">
        <v>265</v>
      </c>
      <c r="V411" s="258" t="s">
        <v>265</v>
      </c>
      <c r="W411" s="258" t="s">
        <v>265</v>
      </c>
      <c r="X411" s="258" t="s">
        <v>265</v>
      </c>
      <c r="Y411" s="258" t="s">
        <v>265</v>
      </c>
      <c r="Z411" s="258" t="s">
        <v>265</v>
      </c>
      <c r="AA411" s="258" t="s">
        <v>267</v>
      </c>
      <c r="AB411" s="258" t="s">
        <v>267</v>
      </c>
      <c r="AC411" s="258" t="s">
        <v>267</v>
      </c>
      <c r="AD411" s="258" t="s">
        <v>265</v>
      </c>
      <c r="AE411" s="258" t="s">
        <v>265</v>
      </c>
      <c r="AF411" s="258" t="s">
        <v>267</v>
      </c>
      <c r="AG411" s="258" t="s">
        <v>265</v>
      </c>
      <c r="AH411" s="258" t="s">
        <v>265</v>
      </c>
      <c r="AI411" s="258" t="s">
        <v>265</v>
      </c>
      <c r="AJ411" s="258" t="s">
        <v>265</v>
      </c>
      <c r="AK411" s="258" t="s">
        <v>265</v>
      </c>
      <c r="AL411" s="258" t="s">
        <v>265</v>
      </c>
      <c r="AM411" s="258" t="s">
        <v>265</v>
      </c>
      <c r="AN411" s="258" t="s">
        <v>265</v>
      </c>
      <c r="AO411" s="258" t="s">
        <v>267</v>
      </c>
      <c r="AP411" s="258" t="s">
        <v>265</v>
      </c>
    </row>
    <row r="412" spans="1:42" x14ac:dyDescent="0.2">
      <c r="A412" s="258">
        <v>206371</v>
      </c>
      <c r="B412" s="258" t="str">
        <f>VLOOKUP(A412,'[2]اعلام كامل'!$A$2:$E$7000,5,0)</f>
        <v>س4</v>
      </c>
      <c r="C412" s="258" t="s">
        <v>267</v>
      </c>
      <c r="D412" s="258" t="s">
        <v>265</v>
      </c>
      <c r="E412" s="258" t="s">
        <v>265</v>
      </c>
      <c r="F412" s="258" t="s">
        <v>267</v>
      </c>
      <c r="G412" s="258" t="s">
        <v>267</v>
      </c>
      <c r="H412" s="258" t="s">
        <v>267</v>
      </c>
      <c r="I412" s="258" t="s">
        <v>265</v>
      </c>
      <c r="J412" s="258" t="s">
        <v>265</v>
      </c>
      <c r="K412" s="258" t="s">
        <v>267</v>
      </c>
      <c r="L412" s="258" t="s">
        <v>267</v>
      </c>
      <c r="M412" s="258" t="s">
        <v>265</v>
      </c>
      <c r="N412" s="258" t="s">
        <v>267</v>
      </c>
      <c r="O412" s="258" t="s">
        <v>267</v>
      </c>
      <c r="P412" s="258" t="s">
        <v>267</v>
      </c>
      <c r="Q412" s="258" t="s">
        <v>265</v>
      </c>
      <c r="R412" s="258" t="s">
        <v>266</v>
      </c>
      <c r="S412" s="258" t="s">
        <v>265</v>
      </c>
      <c r="T412" s="258" t="s">
        <v>267</v>
      </c>
      <c r="U412" s="258" t="s">
        <v>267</v>
      </c>
      <c r="V412" s="258" t="s">
        <v>267</v>
      </c>
      <c r="W412" s="258" t="s">
        <v>267</v>
      </c>
      <c r="X412" s="258" t="s">
        <v>267</v>
      </c>
      <c r="Y412" s="258" t="s">
        <v>265</v>
      </c>
      <c r="Z412" s="258" t="s">
        <v>267</v>
      </c>
      <c r="AA412" s="258" t="s">
        <v>267</v>
      </c>
      <c r="AB412" s="258" t="s">
        <v>267</v>
      </c>
      <c r="AC412" s="258" t="s">
        <v>267</v>
      </c>
      <c r="AD412" s="258" t="s">
        <v>267</v>
      </c>
      <c r="AE412" s="258" t="s">
        <v>267</v>
      </c>
      <c r="AF412" s="258" t="s">
        <v>267</v>
      </c>
      <c r="AG412" s="258" t="s">
        <v>265</v>
      </c>
      <c r="AH412" s="258" t="s">
        <v>265</v>
      </c>
      <c r="AI412" s="258" t="s">
        <v>265</v>
      </c>
      <c r="AJ412" s="258" t="s">
        <v>265</v>
      </c>
      <c r="AK412" s="258" t="s">
        <v>265</v>
      </c>
      <c r="AL412" s="258" t="s">
        <v>265</v>
      </c>
      <c r="AM412" s="258" t="s">
        <v>265</v>
      </c>
      <c r="AN412" s="258" t="s">
        <v>265</v>
      </c>
      <c r="AO412" s="258" t="s">
        <v>265</v>
      </c>
      <c r="AP412" s="258" t="s">
        <v>265</v>
      </c>
    </row>
    <row r="413" spans="1:42" x14ac:dyDescent="0.2">
      <c r="A413" s="258">
        <v>207253</v>
      </c>
      <c r="B413" s="258" t="str">
        <f>VLOOKUP(A413,'[2]اعلام كامل'!$A$2:$E$7000,5,0)</f>
        <v>س4</v>
      </c>
      <c r="C413" s="258" t="s">
        <v>265</v>
      </c>
      <c r="D413" s="258" t="s">
        <v>265</v>
      </c>
      <c r="E413" s="258" t="s">
        <v>265</v>
      </c>
      <c r="F413" s="258" t="s">
        <v>265</v>
      </c>
      <c r="G413" s="258" t="s">
        <v>265</v>
      </c>
      <c r="H413" s="258" t="s">
        <v>265</v>
      </c>
      <c r="I413" s="258" t="s">
        <v>265</v>
      </c>
      <c r="J413" s="258" t="s">
        <v>265</v>
      </c>
      <c r="K413" s="258" t="s">
        <v>265</v>
      </c>
      <c r="L413" s="258" t="s">
        <v>265</v>
      </c>
      <c r="M413" s="258" t="s">
        <v>265</v>
      </c>
      <c r="N413" s="258" t="s">
        <v>267</v>
      </c>
      <c r="O413" s="258" t="s">
        <v>267</v>
      </c>
      <c r="P413" s="258" t="s">
        <v>267</v>
      </c>
      <c r="Q413" s="258" t="s">
        <v>265</v>
      </c>
      <c r="R413" s="258" t="s">
        <v>265</v>
      </c>
      <c r="S413" s="258" t="s">
        <v>265</v>
      </c>
      <c r="T413" s="258" t="s">
        <v>265</v>
      </c>
      <c r="U413" s="258" t="s">
        <v>267</v>
      </c>
      <c r="V413" s="258" t="s">
        <v>265</v>
      </c>
      <c r="W413" s="258" t="s">
        <v>265</v>
      </c>
      <c r="X413" s="258" t="s">
        <v>265</v>
      </c>
      <c r="Y413" s="258" t="s">
        <v>267</v>
      </c>
      <c r="Z413" s="258" t="s">
        <v>265</v>
      </c>
      <c r="AA413" s="258" t="s">
        <v>265</v>
      </c>
      <c r="AB413" s="258" t="s">
        <v>265</v>
      </c>
      <c r="AC413" s="258" t="s">
        <v>265</v>
      </c>
      <c r="AD413" s="258" t="s">
        <v>265</v>
      </c>
      <c r="AE413" s="258" t="s">
        <v>265</v>
      </c>
      <c r="AF413" s="258" t="s">
        <v>265</v>
      </c>
      <c r="AG413" s="258" t="s">
        <v>265</v>
      </c>
      <c r="AH413" s="258" t="s">
        <v>265</v>
      </c>
      <c r="AI413" s="258" t="s">
        <v>265</v>
      </c>
      <c r="AJ413" s="258" t="s">
        <v>267</v>
      </c>
      <c r="AK413" s="258" t="s">
        <v>265</v>
      </c>
      <c r="AL413" s="258" t="s">
        <v>265</v>
      </c>
      <c r="AM413" s="258" t="s">
        <v>267</v>
      </c>
      <c r="AN413" s="258" t="s">
        <v>265</v>
      </c>
      <c r="AO413" s="258" t="s">
        <v>267</v>
      </c>
      <c r="AP413" s="258" t="s">
        <v>265</v>
      </c>
    </row>
    <row r="414" spans="1:42" x14ac:dyDescent="0.2">
      <c r="A414" s="258">
        <v>207642</v>
      </c>
      <c r="B414" s="258" t="str">
        <f>VLOOKUP(A414,'[2]اعلام كامل'!$A$2:$E$7000,5,0)</f>
        <v>س4</v>
      </c>
      <c r="C414" s="258" t="s">
        <v>267</v>
      </c>
      <c r="D414" s="258" t="s">
        <v>265</v>
      </c>
      <c r="E414" s="258" t="s">
        <v>265</v>
      </c>
      <c r="F414" s="258" t="s">
        <v>265</v>
      </c>
      <c r="G414" s="258" t="s">
        <v>267</v>
      </c>
      <c r="H414" s="258" t="s">
        <v>265</v>
      </c>
      <c r="I414" s="258" t="s">
        <v>265</v>
      </c>
      <c r="J414" s="258" t="s">
        <v>265</v>
      </c>
      <c r="K414" s="258" t="s">
        <v>265</v>
      </c>
      <c r="L414" s="258" t="s">
        <v>267</v>
      </c>
      <c r="M414" s="258" t="s">
        <v>265</v>
      </c>
      <c r="N414" s="258" t="s">
        <v>265</v>
      </c>
      <c r="O414" s="258" t="s">
        <v>265</v>
      </c>
      <c r="P414" s="258" t="s">
        <v>267</v>
      </c>
      <c r="Q414" s="258" t="s">
        <v>265</v>
      </c>
      <c r="R414" s="258" t="s">
        <v>267</v>
      </c>
      <c r="S414" s="258" t="s">
        <v>265</v>
      </c>
      <c r="T414" s="258" t="s">
        <v>267</v>
      </c>
      <c r="U414" s="258" t="s">
        <v>265</v>
      </c>
      <c r="V414" s="258" t="s">
        <v>267</v>
      </c>
      <c r="W414" s="258" t="s">
        <v>267</v>
      </c>
      <c r="X414" s="258" t="s">
        <v>265</v>
      </c>
      <c r="Y414" s="258" t="s">
        <v>265</v>
      </c>
      <c r="Z414" s="258" t="s">
        <v>265</v>
      </c>
      <c r="AA414" s="258" t="s">
        <v>265</v>
      </c>
      <c r="AB414" s="258" t="s">
        <v>265</v>
      </c>
      <c r="AC414" s="258" t="s">
        <v>267</v>
      </c>
      <c r="AD414" s="258" t="s">
        <v>267</v>
      </c>
      <c r="AE414" s="258" t="s">
        <v>265</v>
      </c>
      <c r="AF414" s="258" t="s">
        <v>265</v>
      </c>
      <c r="AG414" s="258" t="s">
        <v>265</v>
      </c>
      <c r="AH414" s="258" t="s">
        <v>267</v>
      </c>
      <c r="AI414" s="258" t="s">
        <v>265</v>
      </c>
      <c r="AJ414" s="258" t="s">
        <v>265</v>
      </c>
      <c r="AK414" s="258" t="s">
        <v>265</v>
      </c>
      <c r="AL414" s="258" t="s">
        <v>265</v>
      </c>
      <c r="AM414" s="258" t="s">
        <v>266</v>
      </c>
      <c r="AN414" s="258" t="s">
        <v>266</v>
      </c>
      <c r="AO414" s="258" t="s">
        <v>265</v>
      </c>
      <c r="AP414" s="258" t="s">
        <v>265</v>
      </c>
    </row>
    <row r="415" spans="1:42" x14ac:dyDescent="0.2">
      <c r="A415" s="258">
        <v>208833</v>
      </c>
      <c r="B415" s="258" t="str">
        <f>VLOOKUP(A415,'[2]اعلام كامل'!$A$2:$E$7000,5,0)</f>
        <v>س4</v>
      </c>
      <c r="C415" s="258" t="s">
        <v>265</v>
      </c>
      <c r="D415" s="258" t="s">
        <v>267</v>
      </c>
      <c r="E415" s="258" t="s">
        <v>265</v>
      </c>
      <c r="F415" s="258" t="s">
        <v>267</v>
      </c>
      <c r="G415" s="258" t="s">
        <v>265</v>
      </c>
      <c r="H415" s="258" t="s">
        <v>267</v>
      </c>
      <c r="I415" s="258" t="s">
        <v>265</v>
      </c>
      <c r="J415" s="258" t="s">
        <v>265</v>
      </c>
      <c r="K415" s="258" t="s">
        <v>267</v>
      </c>
      <c r="L415" s="258" t="s">
        <v>265</v>
      </c>
      <c r="M415" s="258" t="s">
        <v>267</v>
      </c>
      <c r="N415" s="258" t="s">
        <v>267</v>
      </c>
      <c r="O415" s="258" t="s">
        <v>267</v>
      </c>
      <c r="P415" s="258" t="s">
        <v>267</v>
      </c>
      <c r="Q415" s="258" t="s">
        <v>265</v>
      </c>
      <c r="R415" s="258" t="s">
        <v>266</v>
      </c>
      <c r="S415" s="258" t="s">
        <v>265</v>
      </c>
      <c r="T415" s="258" t="s">
        <v>267</v>
      </c>
      <c r="U415" s="258" t="s">
        <v>267</v>
      </c>
      <c r="V415" s="258" t="s">
        <v>266</v>
      </c>
      <c r="W415" s="258" t="s">
        <v>267</v>
      </c>
      <c r="X415" s="258" t="s">
        <v>267</v>
      </c>
      <c r="Y415" s="258" t="s">
        <v>267</v>
      </c>
      <c r="Z415" s="258" t="s">
        <v>267</v>
      </c>
      <c r="AA415" s="258" t="s">
        <v>267</v>
      </c>
      <c r="AB415" s="258" t="s">
        <v>267</v>
      </c>
      <c r="AC415" s="258" t="s">
        <v>267</v>
      </c>
      <c r="AD415" s="258" t="s">
        <v>267</v>
      </c>
      <c r="AE415" s="258" t="s">
        <v>267</v>
      </c>
      <c r="AF415" s="258" t="s">
        <v>265</v>
      </c>
      <c r="AG415" s="258" t="s">
        <v>265</v>
      </c>
      <c r="AH415" s="258" t="s">
        <v>265</v>
      </c>
      <c r="AI415" s="258" t="s">
        <v>265</v>
      </c>
      <c r="AJ415" s="258" t="s">
        <v>265</v>
      </c>
      <c r="AK415" s="258" t="s">
        <v>265</v>
      </c>
      <c r="AL415" s="258" t="s">
        <v>267</v>
      </c>
      <c r="AM415" s="258" t="s">
        <v>265</v>
      </c>
      <c r="AN415" s="258" t="s">
        <v>267</v>
      </c>
      <c r="AO415" s="258" t="s">
        <v>267</v>
      </c>
      <c r="AP415" s="258" t="s">
        <v>265</v>
      </c>
    </row>
    <row r="416" spans="1:42" x14ac:dyDescent="0.2">
      <c r="A416" s="258">
        <v>208845</v>
      </c>
      <c r="B416" s="258" t="str">
        <f>VLOOKUP(A416,'[2]اعلام كامل'!$A$2:$E$7000,5,0)</f>
        <v>س4</v>
      </c>
      <c r="C416" s="258" t="s">
        <v>265</v>
      </c>
      <c r="D416" s="258" t="s">
        <v>267</v>
      </c>
      <c r="E416" s="258" t="s">
        <v>265</v>
      </c>
      <c r="F416" s="258" t="s">
        <v>265</v>
      </c>
      <c r="G416" s="258" t="s">
        <v>265</v>
      </c>
      <c r="H416" s="258" t="s">
        <v>267</v>
      </c>
      <c r="I416" s="258" t="s">
        <v>267</v>
      </c>
      <c r="J416" s="258" t="s">
        <v>267</v>
      </c>
      <c r="K416" s="258" t="s">
        <v>267</v>
      </c>
      <c r="L416" s="258" t="s">
        <v>267</v>
      </c>
      <c r="M416" s="258" t="s">
        <v>267</v>
      </c>
      <c r="N416" s="258" t="s">
        <v>267</v>
      </c>
      <c r="O416" s="258" t="s">
        <v>265</v>
      </c>
      <c r="P416" s="258" t="s">
        <v>267</v>
      </c>
      <c r="Q416" s="258" t="s">
        <v>265</v>
      </c>
      <c r="R416" s="258" t="s">
        <v>267</v>
      </c>
      <c r="S416" s="258" t="s">
        <v>265</v>
      </c>
      <c r="T416" s="258" t="s">
        <v>267</v>
      </c>
      <c r="U416" s="258" t="s">
        <v>267</v>
      </c>
      <c r="V416" s="258" t="s">
        <v>267</v>
      </c>
      <c r="W416" s="258" t="s">
        <v>267</v>
      </c>
      <c r="X416" s="258" t="s">
        <v>267</v>
      </c>
      <c r="Y416" s="258" t="s">
        <v>267</v>
      </c>
      <c r="Z416" s="258" t="s">
        <v>267</v>
      </c>
      <c r="AA416" s="258" t="s">
        <v>267</v>
      </c>
      <c r="AB416" s="258" t="s">
        <v>267</v>
      </c>
      <c r="AC416" s="258" t="s">
        <v>267</v>
      </c>
      <c r="AD416" s="258" t="s">
        <v>267</v>
      </c>
      <c r="AE416" s="258" t="s">
        <v>267</v>
      </c>
      <c r="AF416" s="258" t="s">
        <v>267</v>
      </c>
      <c r="AG416" s="258" t="s">
        <v>265</v>
      </c>
      <c r="AH416" s="258" t="s">
        <v>267</v>
      </c>
      <c r="AI416" s="258" t="s">
        <v>265</v>
      </c>
      <c r="AJ416" s="258" t="s">
        <v>267</v>
      </c>
      <c r="AK416" s="258" t="s">
        <v>265</v>
      </c>
      <c r="AL416" s="258" t="s">
        <v>265</v>
      </c>
      <c r="AM416" s="258" t="s">
        <v>265</v>
      </c>
      <c r="AN416" s="258" t="s">
        <v>265</v>
      </c>
      <c r="AO416" s="258" t="s">
        <v>267</v>
      </c>
      <c r="AP416" s="258" t="s">
        <v>265</v>
      </c>
    </row>
    <row r="417" spans="1:42" x14ac:dyDescent="0.2">
      <c r="A417" s="258">
        <v>208870</v>
      </c>
      <c r="B417" s="258" t="str">
        <f>VLOOKUP(A417,'[2]اعلام كامل'!$A$2:$E$7000,5,0)</f>
        <v>س4</v>
      </c>
      <c r="C417" s="258" t="s">
        <v>267</v>
      </c>
      <c r="D417" s="258" t="s">
        <v>267</v>
      </c>
      <c r="E417" s="258" t="s">
        <v>267</v>
      </c>
      <c r="F417" s="258" t="s">
        <v>266</v>
      </c>
      <c r="G417" s="258" t="s">
        <v>267</v>
      </c>
      <c r="H417" s="258" t="s">
        <v>267</v>
      </c>
      <c r="I417" s="258" t="s">
        <v>265</v>
      </c>
      <c r="J417" s="258" t="s">
        <v>267</v>
      </c>
      <c r="K417" s="258" t="s">
        <v>267</v>
      </c>
      <c r="L417" s="258" t="s">
        <v>267</v>
      </c>
      <c r="M417" s="258" t="s">
        <v>267</v>
      </c>
      <c r="N417" s="258" t="s">
        <v>267</v>
      </c>
      <c r="O417" s="258" t="s">
        <v>267</v>
      </c>
      <c r="P417" s="258" t="s">
        <v>267</v>
      </c>
      <c r="Q417" s="258" t="s">
        <v>267</v>
      </c>
      <c r="R417" s="258" t="s">
        <v>267</v>
      </c>
      <c r="S417" s="258" t="s">
        <v>265</v>
      </c>
      <c r="T417" s="258" t="s">
        <v>267</v>
      </c>
      <c r="U417" s="258" t="s">
        <v>267</v>
      </c>
      <c r="V417" s="258" t="s">
        <v>267</v>
      </c>
      <c r="W417" s="258" t="s">
        <v>265</v>
      </c>
      <c r="X417" s="258" t="s">
        <v>265</v>
      </c>
      <c r="Y417" s="258" t="s">
        <v>267</v>
      </c>
      <c r="Z417" s="258" t="s">
        <v>267</v>
      </c>
      <c r="AA417" s="258" t="s">
        <v>267</v>
      </c>
      <c r="AB417" s="258" t="s">
        <v>265</v>
      </c>
      <c r="AC417" s="258" t="s">
        <v>267</v>
      </c>
      <c r="AD417" s="258" t="s">
        <v>265</v>
      </c>
      <c r="AE417" s="258" t="s">
        <v>266</v>
      </c>
      <c r="AF417" s="258" t="s">
        <v>267</v>
      </c>
      <c r="AG417" s="258" t="s">
        <v>267</v>
      </c>
      <c r="AH417" s="258" t="s">
        <v>266</v>
      </c>
      <c r="AI417" s="258" t="s">
        <v>266</v>
      </c>
      <c r="AJ417" s="258" t="s">
        <v>267</v>
      </c>
      <c r="AK417" s="258" t="s">
        <v>267</v>
      </c>
      <c r="AL417" s="258" t="s">
        <v>267</v>
      </c>
      <c r="AM417" s="258" t="s">
        <v>267</v>
      </c>
      <c r="AN417" s="258" t="s">
        <v>265</v>
      </c>
      <c r="AO417" s="258" t="s">
        <v>267</v>
      </c>
      <c r="AP417" s="258" t="s">
        <v>265</v>
      </c>
    </row>
    <row r="418" spans="1:42" x14ac:dyDescent="0.2">
      <c r="A418" s="258">
        <v>209173</v>
      </c>
      <c r="B418" s="258" t="str">
        <f>VLOOKUP(A418,'[2]اعلام كامل'!$A$2:$E$7000,5,0)</f>
        <v>س4</v>
      </c>
      <c r="C418" s="258" t="s">
        <v>267</v>
      </c>
      <c r="D418" s="258" t="s">
        <v>265</v>
      </c>
      <c r="E418" s="258" t="s">
        <v>265</v>
      </c>
      <c r="F418" s="258" t="s">
        <v>265</v>
      </c>
      <c r="G418" s="258" t="s">
        <v>267</v>
      </c>
      <c r="H418" s="258" t="s">
        <v>265</v>
      </c>
      <c r="I418" s="258" t="s">
        <v>267</v>
      </c>
      <c r="J418" s="258" t="s">
        <v>267</v>
      </c>
      <c r="K418" s="258" t="s">
        <v>267</v>
      </c>
      <c r="L418" s="258" t="s">
        <v>267</v>
      </c>
      <c r="M418" s="258" t="s">
        <v>267</v>
      </c>
      <c r="N418" s="258" t="s">
        <v>267</v>
      </c>
      <c r="O418" s="258" t="s">
        <v>267</v>
      </c>
      <c r="P418" s="258" t="s">
        <v>267</v>
      </c>
      <c r="Q418" s="258" t="s">
        <v>267</v>
      </c>
      <c r="R418" s="258" t="s">
        <v>267</v>
      </c>
      <c r="S418" s="258" t="s">
        <v>266</v>
      </c>
      <c r="T418" s="258" t="s">
        <v>267</v>
      </c>
      <c r="U418" s="258" t="s">
        <v>267</v>
      </c>
      <c r="V418" s="258" t="s">
        <v>267</v>
      </c>
      <c r="W418" s="258" t="s">
        <v>267</v>
      </c>
      <c r="X418" s="258" t="s">
        <v>267</v>
      </c>
      <c r="Y418" s="258" t="s">
        <v>265</v>
      </c>
      <c r="Z418" s="258" t="s">
        <v>267</v>
      </c>
      <c r="AA418" s="258" t="s">
        <v>265</v>
      </c>
      <c r="AB418" s="258" t="s">
        <v>267</v>
      </c>
      <c r="AC418" s="258" t="s">
        <v>267</v>
      </c>
      <c r="AD418" s="258" t="s">
        <v>267</v>
      </c>
      <c r="AE418" s="258" t="s">
        <v>265</v>
      </c>
      <c r="AF418" s="258" t="s">
        <v>267</v>
      </c>
      <c r="AG418" s="258" t="s">
        <v>267</v>
      </c>
      <c r="AH418" s="258" t="s">
        <v>266</v>
      </c>
      <c r="AI418" s="258" t="s">
        <v>265</v>
      </c>
      <c r="AJ418" s="258" t="s">
        <v>267</v>
      </c>
      <c r="AK418" s="258" t="s">
        <v>265</v>
      </c>
      <c r="AL418" s="258" t="s">
        <v>267</v>
      </c>
      <c r="AM418" s="258" t="s">
        <v>266</v>
      </c>
      <c r="AN418" s="258" t="s">
        <v>267</v>
      </c>
      <c r="AO418" s="258" t="s">
        <v>265</v>
      </c>
      <c r="AP418" s="258" t="s">
        <v>265</v>
      </c>
    </row>
    <row r="419" spans="1:42" x14ac:dyDescent="0.2">
      <c r="A419" s="258">
        <v>209187</v>
      </c>
      <c r="B419" s="258" t="str">
        <f>VLOOKUP(A419,'[2]اعلام كامل'!$A$2:$E$7000,5,0)</f>
        <v>س4</v>
      </c>
      <c r="C419" s="258" t="s">
        <v>265</v>
      </c>
      <c r="D419" s="258" t="s">
        <v>267</v>
      </c>
      <c r="E419" s="258" t="s">
        <v>267</v>
      </c>
      <c r="F419" s="258" t="s">
        <v>267</v>
      </c>
      <c r="G419" s="258" t="s">
        <v>265</v>
      </c>
      <c r="H419" s="258" t="s">
        <v>265</v>
      </c>
      <c r="I419" s="258" t="s">
        <v>267</v>
      </c>
      <c r="J419" s="258" t="s">
        <v>267</v>
      </c>
      <c r="K419" s="258" t="s">
        <v>267</v>
      </c>
      <c r="L419" s="258" t="s">
        <v>265</v>
      </c>
      <c r="M419" s="258" t="s">
        <v>267</v>
      </c>
      <c r="N419" s="258" t="s">
        <v>267</v>
      </c>
      <c r="O419" s="258" t="s">
        <v>267</v>
      </c>
      <c r="P419" s="258" t="s">
        <v>267</v>
      </c>
      <c r="Q419" s="258" t="s">
        <v>265</v>
      </c>
      <c r="R419" s="258" t="s">
        <v>267</v>
      </c>
      <c r="S419" s="258" t="s">
        <v>265</v>
      </c>
      <c r="T419" s="258" t="s">
        <v>267</v>
      </c>
      <c r="U419" s="258" t="s">
        <v>267</v>
      </c>
      <c r="V419" s="258" t="s">
        <v>267</v>
      </c>
      <c r="W419" s="258" t="s">
        <v>267</v>
      </c>
      <c r="X419" s="258" t="s">
        <v>265</v>
      </c>
      <c r="Y419" s="258" t="s">
        <v>265</v>
      </c>
      <c r="Z419" s="258" t="s">
        <v>267</v>
      </c>
      <c r="AA419" s="258" t="s">
        <v>267</v>
      </c>
      <c r="AB419" s="258" t="s">
        <v>267</v>
      </c>
      <c r="AC419" s="258" t="s">
        <v>267</v>
      </c>
      <c r="AD419" s="258" t="s">
        <v>267</v>
      </c>
      <c r="AE419" s="258" t="s">
        <v>267</v>
      </c>
      <c r="AF419" s="258" t="s">
        <v>267</v>
      </c>
      <c r="AG419" s="258" t="s">
        <v>265</v>
      </c>
      <c r="AH419" s="258" t="s">
        <v>267</v>
      </c>
      <c r="AI419" s="258" t="s">
        <v>265</v>
      </c>
      <c r="AJ419" s="258" t="s">
        <v>267</v>
      </c>
      <c r="AK419" s="258" t="s">
        <v>267</v>
      </c>
      <c r="AL419" s="258" t="s">
        <v>267</v>
      </c>
      <c r="AM419" s="258" t="s">
        <v>265</v>
      </c>
      <c r="AN419" s="258" t="s">
        <v>266</v>
      </c>
      <c r="AO419" s="258" t="s">
        <v>265</v>
      </c>
      <c r="AP419" s="258" t="s">
        <v>265</v>
      </c>
    </row>
    <row r="420" spans="1:42" x14ac:dyDescent="0.2">
      <c r="A420" s="258">
        <v>209421</v>
      </c>
      <c r="B420" s="258" t="str">
        <f>VLOOKUP(A420,'[2]اعلام كامل'!$A$2:$E$7000,5,0)</f>
        <v>س4</v>
      </c>
      <c r="C420" s="258" t="s">
        <v>267</v>
      </c>
      <c r="D420" s="258" t="s">
        <v>267</v>
      </c>
      <c r="E420" s="258" t="s">
        <v>267</v>
      </c>
      <c r="F420" s="258" t="s">
        <v>267</v>
      </c>
      <c r="G420" s="258" t="s">
        <v>267</v>
      </c>
      <c r="H420" s="258" t="s">
        <v>266</v>
      </c>
      <c r="I420" s="258" t="s">
        <v>267</v>
      </c>
      <c r="J420" s="258" t="s">
        <v>267</v>
      </c>
      <c r="K420" s="258" t="s">
        <v>267</v>
      </c>
      <c r="L420" s="258" t="s">
        <v>267</v>
      </c>
      <c r="M420" s="258" t="s">
        <v>267</v>
      </c>
      <c r="N420" s="258" t="s">
        <v>267</v>
      </c>
      <c r="O420" s="258" t="s">
        <v>267</v>
      </c>
      <c r="P420" s="258" t="s">
        <v>267</v>
      </c>
      <c r="Q420" s="258" t="s">
        <v>266</v>
      </c>
      <c r="R420" s="258" t="s">
        <v>267</v>
      </c>
      <c r="S420" s="258" t="s">
        <v>267</v>
      </c>
      <c r="T420" s="258" t="s">
        <v>267</v>
      </c>
      <c r="U420" s="258" t="s">
        <v>267</v>
      </c>
      <c r="V420" s="258" t="s">
        <v>267</v>
      </c>
      <c r="W420" s="258" t="s">
        <v>267</v>
      </c>
      <c r="X420" s="258" t="s">
        <v>265</v>
      </c>
      <c r="Y420" s="258" t="s">
        <v>266</v>
      </c>
      <c r="Z420" s="258" t="s">
        <v>265</v>
      </c>
      <c r="AA420" s="258" t="s">
        <v>265</v>
      </c>
      <c r="AB420" s="258" t="s">
        <v>265</v>
      </c>
      <c r="AC420" s="258" t="s">
        <v>267</v>
      </c>
      <c r="AD420" s="258" t="s">
        <v>265</v>
      </c>
      <c r="AE420" s="258" t="s">
        <v>265</v>
      </c>
      <c r="AF420" s="258" t="s">
        <v>267</v>
      </c>
      <c r="AG420" s="258" t="s">
        <v>267</v>
      </c>
      <c r="AH420" s="258" t="s">
        <v>267</v>
      </c>
      <c r="AI420" s="258" t="s">
        <v>267</v>
      </c>
      <c r="AJ420" s="258" t="s">
        <v>267</v>
      </c>
      <c r="AK420" s="258" t="s">
        <v>266</v>
      </c>
      <c r="AL420" s="258" t="s">
        <v>267</v>
      </c>
      <c r="AM420" s="258" t="s">
        <v>266</v>
      </c>
      <c r="AN420" s="258" t="s">
        <v>267</v>
      </c>
      <c r="AO420" s="258" t="s">
        <v>267</v>
      </c>
      <c r="AP420" s="258" t="s">
        <v>267</v>
      </c>
    </row>
    <row r="421" spans="1:42" x14ac:dyDescent="0.2">
      <c r="A421" s="258">
        <v>209517</v>
      </c>
      <c r="B421" s="258" t="str">
        <f>VLOOKUP(A421,'[2]اعلام كامل'!$A$2:$E$7000,5,0)</f>
        <v>س4</v>
      </c>
      <c r="C421" s="258" t="s">
        <v>267</v>
      </c>
      <c r="D421" s="258" t="s">
        <v>265</v>
      </c>
      <c r="E421" s="258" t="s">
        <v>267</v>
      </c>
      <c r="F421" s="258" t="s">
        <v>266</v>
      </c>
      <c r="G421" s="258" t="s">
        <v>267</v>
      </c>
      <c r="H421" s="258" t="s">
        <v>267</v>
      </c>
      <c r="I421" s="258" t="s">
        <v>265</v>
      </c>
      <c r="J421" s="258" t="s">
        <v>265</v>
      </c>
      <c r="K421" s="258" t="s">
        <v>265</v>
      </c>
      <c r="L421" s="258" t="s">
        <v>265</v>
      </c>
      <c r="M421" s="258" t="s">
        <v>265</v>
      </c>
      <c r="N421" s="258" t="s">
        <v>265</v>
      </c>
      <c r="O421" s="258" t="s">
        <v>267</v>
      </c>
      <c r="P421" s="258" t="s">
        <v>265</v>
      </c>
      <c r="Q421" s="258" t="s">
        <v>265</v>
      </c>
      <c r="R421" s="258" t="s">
        <v>265</v>
      </c>
      <c r="S421" s="258" t="s">
        <v>265</v>
      </c>
      <c r="T421" s="258" t="s">
        <v>267</v>
      </c>
      <c r="U421" s="258" t="s">
        <v>267</v>
      </c>
      <c r="V421" s="258" t="s">
        <v>265</v>
      </c>
      <c r="W421" s="258" t="s">
        <v>267</v>
      </c>
      <c r="X421" s="258" t="s">
        <v>267</v>
      </c>
      <c r="Y421" s="258" t="s">
        <v>265</v>
      </c>
      <c r="Z421" s="258" t="s">
        <v>267</v>
      </c>
      <c r="AA421" s="258" t="s">
        <v>265</v>
      </c>
      <c r="AB421" s="258" t="s">
        <v>265</v>
      </c>
      <c r="AC421" s="258" t="s">
        <v>267</v>
      </c>
      <c r="AD421" s="258" t="s">
        <v>267</v>
      </c>
      <c r="AE421" s="258" t="s">
        <v>265</v>
      </c>
      <c r="AF421" s="258" t="s">
        <v>265</v>
      </c>
      <c r="AG421" s="258" t="s">
        <v>265</v>
      </c>
      <c r="AH421" s="258" t="s">
        <v>265</v>
      </c>
      <c r="AI421" s="258" t="s">
        <v>265</v>
      </c>
      <c r="AJ421" s="258" t="s">
        <v>267</v>
      </c>
      <c r="AK421" s="258" t="s">
        <v>267</v>
      </c>
      <c r="AL421" s="258" t="s">
        <v>265</v>
      </c>
      <c r="AM421" s="258" t="s">
        <v>265</v>
      </c>
      <c r="AN421" s="258" t="s">
        <v>267</v>
      </c>
      <c r="AO421" s="258" t="s">
        <v>267</v>
      </c>
      <c r="AP421" s="258" t="s">
        <v>265</v>
      </c>
    </row>
    <row r="422" spans="1:42" x14ac:dyDescent="0.2">
      <c r="A422" s="258">
        <v>209596</v>
      </c>
      <c r="B422" s="258" t="str">
        <f>VLOOKUP(A422,'[2]اعلام كامل'!$A$2:$E$7000,5,0)</f>
        <v>س4</v>
      </c>
      <c r="C422" s="258" t="s">
        <v>265</v>
      </c>
      <c r="D422" s="258" t="s">
        <v>267</v>
      </c>
      <c r="E422" s="258" t="s">
        <v>267</v>
      </c>
      <c r="F422" s="258" t="s">
        <v>266</v>
      </c>
      <c r="G422" s="258" t="s">
        <v>267</v>
      </c>
      <c r="H422" s="258" t="s">
        <v>267</v>
      </c>
      <c r="I422" s="258" t="s">
        <v>267</v>
      </c>
      <c r="J422" s="258" t="s">
        <v>267</v>
      </c>
      <c r="K422" s="258" t="s">
        <v>265</v>
      </c>
      <c r="L422" s="258" t="s">
        <v>267</v>
      </c>
      <c r="M422" s="258" t="s">
        <v>265</v>
      </c>
      <c r="N422" s="258" t="s">
        <v>267</v>
      </c>
      <c r="O422" s="258" t="s">
        <v>267</v>
      </c>
      <c r="P422" s="258" t="s">
        <v>267</v>
      </c>
      <c r="Q422" s="258" t="s">
        <v>265</v>
      </c>
      <c r="R422" s="258" t="s">
        <v>267</v>
      </c>
      <c r="S422" s="258" t="s">
        <v>267</v>
      </c>
      <c r="T422" s="258" t="s">
        <v>265</v>
      </c>
      <c r="U422" s="258" t="s">
        <v>265</v>
      </c>
      <c r="V422" s="258" t="s">
        <v>267</v>
      </c>
      <c r="W422" s="258" t="s">
        <v>267</v>
      </c>
      <c r="X422" s="258" t="s">
        <v>265</v>
      </c>
      <c r="Y422" s="258" t="s">
        <v>267</v>
      </c>
      <c r="Z422" s="258" t="s">
        <v>266</v>
      </c>
      <c r="AA422" s="258" t="s">
        <v>267</v>
      </c>
      <c r="AB422" s="258" t="s">
        <v>265</v>
      </c>
      <c r="AC422" s="258" t="s">
        <v>265</v>
      </c>
      <c r="AD422" s="258" t="s">
        <v>266</v>
      </c>
      <c r="AE422" s="258" t="s">
        <v>267</v>
      </c>
      <c r="AF422" s="258" t="s">
        <v>265</v>
      </c>
      <c r="AG422" s="258" t="s">
        <v>265</v>
      </c>
      <c r="AH422" s="258" t="s">
        <v>267</v>
      </c>
      <c r="AI422" s="258" t="s">
        <v>267</v>
      </c>
      <c r="AJ422" s="258" t="s">
        <v>267</v>
      </c>
      <c r="AK422" s="258" t="s">
        <v>265</v>
      </c>
      <c r="AL422" s="258" t="s">
        <v>267</v>
      </c>
      <c r="AM422" s="258" t="s">
        <v>266</v>
      </c>
      <c r="AN422" s="258" t="s">
        <v>267</v>
      </c>
      <c r="AO422" s="258" t="s">
        <v>266</v>
      </c>
      <c r="AP422" s="258" t="s">
        <v>267</v>
      </c>
    </row>
    <row r="423" spans="1:42" x14ac:dyDescent="0.2">
      <c r="A423" s="258">
        <v>209779</v>
      </c>
      <c r="B423" s="258" t="str">
        <f>VLOOKUP(A423,'[2]اعلام كامل'!$A$2:$E$7000,5,0)</f>
        <v>س4</v>
      </c>
      <c r="C423" s="258" t="s">
        <v>265</v>
      </c>
      <c r="D423" s="258" t="s">
        <v>267</v>
      </c>
      <c r="E423" s="258" t="s">
        <v>267</v>
      </c>
      <c r="F423" s="258" t="s">
        <v>266</v>
      </c>
      <c r="G423" s="258" t="s">
        <v>267</v>
      </c>
      <c r="H423" s="258" t="s">
        <v>267</v>
      </c>
      <c r="I423" s="258" t="s">
        <v>267</v>
      </c>
      <c r="J423" s="258" t="s">
        <v>265</v>
      </c>
      <c r="K423" s="258" t="s">
        <v>265</v>
      </c>
      <c r="L423" s="258" t="s">
        <v>265</v>
      </c>
      <c r="M423" s="258" t="s">
        <v>267</v>
      </c>
      <c r="N423" s="258" t="s">
        <v>267</v>
      </c>
      <c r="O423" s="258" t="s">
        <v>265</v>
      </c>
      <c r="P423" s="258" t="s">
        <v>267</v>
      </c>
      <c r="Q423" s="258" t="s">
        <v>265</v>
      </c>
      <c r="R423" s="258" t="s">
        <v>267</v>
      </c>
      <c r="S423" s="258" t="s">
        <v>267</v>
      </c>
      <c r="T423" s="258" t="s">
        <v>265</v>
      </c>
      <c r="U423" s="258" t="s">
        <v>267</v>
      </c>
      <c r="V423" s="258" t="s">
        <v>267</v>
      </c>
      <c r="W423" s="258" t="s">
        <v>265</v>
      </c>
      <c r="X423" s="258" t="s">
        <v>267</v>
      </c>
      <c r="Y423" s="258" t="s">
        <v>265</v>
      </c>
      <c r="Z423" s="258" t="s">
        <v>267</v>
      </c>
      <c r="AA423" s="258" t="s">
        <v>265</v>
      </c>
      <c r="AB423" s="258" t="s">
        <v>265</v>
      </c>
      <c r="AC423" s="258" t="s">
        <v>267</v>
      </c>
      <c r="AD423" s="258" t="s">
        <v>267</v>
      </c>
      <c r="AE423" s="258" t="s">
        <v>265</v>
      </c>
      <c r="AF423" s="258" t="s">
        <v>267</v>
      </c>
      <c r="AG423" s="258" t="s">
        <v>265</v>
      </c>
      <c r="AH423" s="258" t="s">
        <v>265</v>
      </c>
      <c r="AI423" s="258" t="s">
        <v>265</v>
      </c>
      <c r="AJ423" s="258" t="s">
        <v>265</v>
      </c>
      <c r="AK423" s="258" t="s">
        <v>265</v>
      </c>
      <c r="AL423" s="258" t="s">
        <v>265</v>
      </c>
      <c r="AM423" s="258" t="s">
        <v>265</v>
      </c>
      <c r="AN423" s="258" t="s">
        <v>265</v>
      </c>
      <c r="AO423" s="258" t="s">
        <v>265</v>
      </c>
      <c r="AP423" s="258" t="s">
        <v>267</v>
      </c>
    </row>
    <row r="424" spans="1:42" x14ac:dyDescent="0.2">
      <c r="A424" s="258">
        <v>210063</v>
      </c>
      <c r="B424" s="258" t="str">
        <f>VLOOKUP(A424,'[2]اعلام كامل'!$A$2:$E$7000,5,0)</f>
        <v>س4</v>
      </c>
      <c r="C424" s="258" t="s">
        <v>265</v>
      </c>
      <c r="D424" s="258" t="s">
        <v>265</v>
      </c>
      <c r="E424" s="258" t="s">
        <v>265</v>
      </c>
      <c r="F424" s="258" t="s">
        <v>265</v>
      </c>
      <c r="G424" s="258" t="s">
        <v>265</v>
      </c>
      <c r="H424" s="258" t="s">
        <v>265</v>
      </c>
      <c r="I424" s="258" t="s">
        <v>267</v>
      </c>
      <c r="J424" s="258" t="s">
        <v>267</v>
      </c>
      <c r="K424" s="258" t="s">
        <v>267</v>
      </c>
      <c r="L424" s="258" t="s">
        <v>267</v>
      </c>
      <c r="M424" s="258" t="s">
        <v>265</v>
      </c>
      <c r="N424" s="258" t="s">
        <v>265</v>
      </c>
      <c r="O424" s="258" t="s">
        <v>267</v>
      </c>
      <c r="P424" s="258" t="s">
        <v>267</v>
      </c>
      <c r="Q424" s="258" t="s">
        <v>265</v>
      </c>
      <c r="R424" s="258" t="s">
        <v>267</v>
      </c>
      <c r="S424" s="258" t="s">
        <v>267</v>
      </c>
      <c r="T424" s="258" t="s">
        <v>267</v>
      </c>
      <c r="U424" s="258" t="s">
        <v>267</v>
      </c>
      <c r="V424" s="258" t="s">
        <v>267</v>
      </c>
      <c r="W424" s="258" t="s">
        <v>267</v>
      </c>
      <c r="X424" s="258" t="s">
        <v>267</v>
      </c>
      <c r="Y424" s="258" t="s">
        <v>267</v>
      </c>
      <c r="Z424" s="258" t="s">
        <v>267</v>
      </c>
      <c r="AA424" s="258" t="s">
        <v>265</v>
      </c>
      <c r="AB424" s="258" t="s">
        <v>265</v>
      </c>
      <c r="AC424" s="258" t="s">
        <v>267</v>
      </c>
      <c r="AD424" s="258" t="s">
        <v>267</v>
      </c>
      <c r="AE424" s="258" t="s">
        <v>265</v>
      </c>
      <c r="AF424" s="258" t="s">
        <v>265</v>
      </c>
      <c r="AG424" s="258" t="s">
        <v>265</v>
      </c>
      <c r="AH424" s="258" t="s">
        <v>265</v>
      </c>
      <c r="AI424" s="258" t="s">
        <v>265</v>
      </c>
      <c r="AJ424" s="258" t="s">
        <v>265</v>
      </c>
      <c r="AK424" s="258" t="s">
        <v>265</v>
      </c>
      <c r="AL424" s="258" t="s">
        <v>267</v>
      </c>
      <c r="AM424" s="258" t="s">
        <v>267</v>
      </c>
      <c r="AN424" s="258" t="s">
        <v>267</v>
      </c>
      <c r="AO424" s="258" t="s">
        <v>267</v>
      </c>
      <c r="AP424" s="258" t="s">
        <v>265</v>
      </c>
    </row>
    <row r="425" spans="1:42" x14ac:dyDescent="0.2">
      <c r="A425" s="258">
        <v>210233</v>
      </c>
      <c r="B425" s="258" t="str">
        <f>VLOOKUP(A425,'[2]اعلام كامل'!$A$2:$E$7000,5,0)</f>
        <v>س4</v>
      </c>
      <c r="C425" s="258" t="s">
        <v>265</v>
      </c>
      <c r="D425" s="258" t="s">
        <v>267</v>
      </c>
      <c r="E425" s="258" t="s">
        <v>267</v>
      </c>
      <c r="F425" s="258" t="s">
        <v>265</v>
      </c>
      <c r="G425" s="258" t="s">
        <v>267</v>
      </c>
      <c r="H425" s="258" t="s">
        <v>267</v>
      </c>
      <c r="I425" s="258" t="s">
        <v>267</v>
      </c>
      <c r="J425" s="258" t="s">
        <v>265</v>
      </c>
      <c r="K425" s="258" t="s">
        <v>267</v>
      </c>
      <c r="L425" s="258" t="s">
        <v>267</v>
      </c>
      <c r="M425" s="258" t="s">
        <v>265</v>
      </c>
      <c r="N425" s="258" t="s">
        <v>267</v>
      </c>
      <c r="O425" s="258" t="s">
        <v>265</v>
      </c>
      <c r="P425" s="258" t="s">
        <v>267</v>
      </c>
      <c r="Q425" s="258" t="s">
        <v>265</v>
      </c>
      <c r="R425" s="258" t="s">
        <v>267</v>
      </c>
      <c r="S425" s="258" t="s">
        <v>265</v>
      </c>
      <c r="T425" s="258" t="s">
        <v>265</v>
      </c>
      <c r="U425" s="258" t="s">
        <v>265</v>
      </c>
      <c r="V425" s="258" t="s">
        <v>265</v>
      </c>
      <c r="W425" s="258" t="s">
        <v>265</v>
      </c>
      <c r="X425" s="258" t="s">
        <v>267</v>
      </c>
      <c r="Y425" s="258" t="s">
        <v>265</v>
      </c>
      <c r="Z425" s="258" t="s">
        <v>265</v>
      </c>
      <c r="AA425" s="258" t="s">
        <v>265</v>
      </c>
      <c r="AB425" s="258" t="s">
        <v>267</v>
      </c>
      <c r="AC425" s="258" t="s">
        <v>267</v>
      </c>
      <c r="AD425" s="258" t="s">
        <v>267</v>
      </c>
      <c r="AE425" s="258" t="s">
        <v>265</v>
      </c>
      <c r="AF425" s="258" t="s">
        <v>265</v>
      </c>
      <c r="AG425" s="258" t="s">
        <v>267</v>
      </c>
      <c r="AH425" s="258" t="s">
        <v>265</v>
      </c>
      <c r="AI425" s="258" t="s">
        <v>265</v>
      </c>
      <c r="AJ425" s="258" t="s">
        <v>267</v>
      </c>
      <c r="AK425" s="258" t="s">
        <v>265</v>
      </c>
      <c r="AL425" s="258" t="s">
        <v>267</v>
      </c>
      <c r="AM425" s="258" t="s">
        <v>267</v>
      </c>
      <c r="AN425" s="258" t="s">
        <v>265</v>
      </c>
      <c r="AO425" s="258" t="s">
        <v>267</v>
      </c>
      <c r="AP425" s="258" t="s">
        <v>265</v>
      </c>
    </row>
    <row r="426" spans="1:42" x14ac:dyDescent="0.2">
      <c r="A426" s="258">
        <v>210378</v>
      </c>
      <c r="B426" s="258" t="str">
        <f>VLOOKUP(A426,'[2]اعلام كامل'!$A$2:$E$7000,5,0)</f>
        <v>س4</v>
      </c>
      <c r="C426" s="258" t="s">
        <v>267</v>
      </c>
      <c r="D426" s="258" t="s">
        <v>267</v>
      </c>
      <c r="E426" s="258" t="s">
        <v>267</v>
      </c>
      <c r="F426" s="258" t="s">
        <v>267</v>
      </c>
      <c r="G426" s="258" t="s">
        <v>265</v>
      </c>
      <c r="H426" s="258" t="s">
        <v>265</v>
      </c>
      <c r="I426" s="258" t="s">
        <v>267</v>
      </c>
      <c r="J426" s="258" t="s">
        <v>267</v>
      </c>
      <c r="K426" s="258" t="s">
        <v>267</v>
      </c>
      <c r="L426" s="258" t="s">
        <v>267</v>
      </c>
      <c r="M426" s="258" t="s">
        <v>267</v>
      </c>
      <c r="N426" s="258" t="s">
        <v>267</v>
      </c>
      <c r="O426" s="258" t="s">
        <v>265</v>
      </c>
      <c r="P426" s="258" t="s">
        <v>265</v>
      </c>
      <c r="Q426" s="258" t="s">
        <v>265</v>
      </c>
      <c r="R426" s="258" t="s">
        <v>265</v>
      </c>
      <c r="S426" s="258" t="s">
        <v>267</v>
      </c>
      <c r="T426" s="258" t="s">
        <v>267</v>
      </c>
      <c r="U426" s="258" t="s">
        <v>265</v>
      </c>
      <c r="V426" s="258" t="s">
        <v>267</v>
      </c>
      <c r="W426" s="258" t="s">
        <v>267</v>
      </c>
      <c r="X426" s="258" t="s">
        <v>267</v>
      </c>
      <c r="Y426" s="258" t="s">
        <v>267</v>
      </c>
      <c r="Z426" s="258" t="s">
        <v>265</v>
      </c>
      <c r="AA426" s="258" t="s">
        <v>267</v>
      </c>
      <c r="AB426" s="258" t="s">
        <v>265</v>
      </c>
      <c r="AC426" s="258" t="s">
        <v>267</v>
      </c>
      <c r="AD426" s="258" t="s">
        <v>267</v>
      </c>
      <c r="AE426" s="258" t="s">
        <v>267</v>
      </c>
      <c r="AF426" s="258" t="s">
        <v>265</v>
      </c>
      <c r="AG426" s="258" t="s">
        <v>265</v>
      </c>
      <c r="AH426" s="258" t="s">
        <v>267</v>
      </c>
      <c r="AI426" s="258" t="s">
        <v>267</v>
      </c>
      <c r="AJ426" s="258" t="s">
        <v>267</v>
      </c>
      <c r="AK426" s="258" t="s">
        <v>265</v>
      </c>
      <c r="AL426" s="258" t="s">
        <v>267</v>
      </c>
      <c r="AM426" s="258" t="s">
        <v>265</v>
      </c>
      <c r="AN426" s="258" t="s">
        <v>265</v>
      </c>
      <c r="AO426" s="258" t="s">
        <v>267</v>
      </c>
      <c r="AP426" s="258" t="s">
        <v>267</v>
      </c>
    </row>
    <row r="427" spans="1:42" x14ac:dyDescent="0.2">
      <c r="A427" s="258">
        <v>211481</v>
      </c>
      <c r="B427" s="258" t="str">
        <f>VLOOKUP(A427,'[2]اعلام كامل'!$A$2:$E$7000,5,0)</f>
        <v>س4</v>
      </c>
      <c r="C427" s="258" t="s">
        <v>267</v>
      </c>
      <c r="D427" s="258" t="s">
        <v>267</v>
      </c>
      <c r="E427" s="258" t="s">
        <v>267</v>
      </c>
      <c r="F427" s="258" t="s">
        <v>267</v>
      </c>
      <c r="G427" s="258" t="s">
        <v>265</v>
      </c>
      <c r="H427" s="258" t="s">
        <v>265</v>
      </c>
      <c r="I427" s="258" t="s">
        <v>267</v>
      </c>
      <c r="J427" s="258" t="s">
        <v>267</v>
      </c>
      <c r="K427" s="258" t="s">
        <v>267</v>
      </c>
      <c r="L427" s="258" t="s">
        <v>267</v>
      </c>
      <c r="M427" s="258" t="s">
        <v>267</v>
      </c>
      <c r="N427" s="258" t="s">
        <v>267</v>
      </c>
      <c r="O427" s="258" t="s">
        <v>267</v>
      </c>
      <c r="P427" s="258" t="s">
        <v>265</v>
      </c>
      <c r="Q427" s="258" t="s">
        <v>267</v>
      </c>
      <c r="R427" s="258" t="s">
        <v>265</v>
      </c>
      <c r="S427" s="258" t="s">
        <v>267</v>
      </c>
      <c r="T427" s="258" t="s">
        <v>267</v>
      </c>
      <c r="U427" s="258" t="s">
        <v>267</v>
      </c>
      <c r="V427" s="258" t="s">
        <v>267</v>
      </c>
      <c r="W427" s="258" t="s">
        <v>267</v>
      </c>
      <c r="X427" s="258" t="s">
        <v>267</v>
      </c>
      <c r="Y427" s="258" t="s">
        <v>267</v>
      </c>
      <c r="Z427" s="258" t="s">
        <v>267</v>
      </c>
      <c r="AA427" s="258" t="s">
        <v>265</v>
      </c>
      <c r="AB427" s="258" t="s">
        <v>267</v>
      </c>
      <c r="AC427" s="258" t="s">
        <v>267</v>
      </c>
      <c r="AD427" s="258" t="s">
        <v>267</v>
      </c>
      <c r="AE427" s="258" t="s">
        <v>267</v>
      </c>
      <c r="AF427" s="258" t="s">
        <v>267</v>
      </c>
      <c r="AG427" s="258" t="s">
        <v>267</v>
      </c>
      <c r="AH427" s="258" t="s">
        <v>267</v>
      </c>
      <c r="AI427" s="258" t="s">
        <v>265</v>
      </c>
      <c r="AJ427" s="258" t="s">
        <v>267</v>
      </c>
      <c r="AK427" s="258" t="s">
        <v>267</v>
      </c>
      <c r="AL427" s="258" t="s">
        <v>267</v>
      </c>
      <c r="AM427" s="258" t="s">
        <v>267</v>
      </c>
      <c r="AN427" s="258" t="s">
        <v>267</v>
      </c>
      <c r="AO427" s="258" t="s">
        <v>267</v>
      </c>
      <c r="AP427" s="258" t="s">
        <v>267</v>
      </c>
    </row>
    <row r="428" spans="1:42" x14ac:dyDescent="0.2">
      <c r="A428" s="258">
        <v>211550</v>
      </c>
      <c r="B428" s="258" t="str">
        <f>VLOOKUP(A428,'[2]اعلام كامل'!$A$2:$E$7000,5,0)</f>
        <v>س4</v>
      </c>
      <c r="C428" s="258" t="s">
        <v>267</v>
      </c>
      <c r="D428" s="258" t="s">
        <v>267</v>
      </c>
      <c r="E428" s="258" t="s">
        <v>267</v>
      </c>
      <c r="F428" s="258" t="s">
        <v>267</v>
      </c>
      <c r="G428" s="258" t="s">
        <v>267</v>
      </c>
      <c r="H428" s="258" t="s">
        <v>267</v>
      </c>
      <c r="I428" s="258" t="s">
        <v>267</v>
      </c>
      <c r="J428" s="258" t="s">
        <v>267</v>
      </c>
      <c r="K428" s="258" t="s">
        <v>267</v>
      </c>
      <c r="L428" s="258" t="s">
        <v>267</v>
      </c>
      <c r="M428" s="258" t="s">
        <v>267</v>
      </c>
      <c r="N428" s="258" t="s">
        <v>267</v>
      </c>
      <c r="O428" s="258" t="s">
        <v>267</v>
      </c>
      <c r="P428" s="258" t="s">
        <v>267</v>
      </c>
      <c r="Q428" s="258" t="s">
        <v>267</v>
      </c>
      <c r="R428" s="258" t="s">
        <v>267</v>
      </c>
      <c r="S428" s="258" t="s">
        <v>267</v>
      </c>
      <c r="T428" s="258" t="s">
        <v>267</v>
      </c>
      <c r="U428" s="258" t="s">
        <v>267</v>
      </c>
      <c r="V428" s="258" t="s">
        <v>267</v>
      </c>
      <c r="W428" s="258" t="s">
        <v>267</v>
      </c>
      <c r="X428" s="258" t="s">
        <v>267</v>
      </c>
      <c r="Y428" s="258" t="s">
        <v>267</v>
      </c>
      <c r="Z428" s="258" t="s">
        <v>267</v>
      </c>
      <c r="AA428" s="258" t="s">
        <v>267</v>
      </c>
      <c r="AB428" s="258" t="s">
        <v>267</v>
      </c>
      <c r="AC428" s="258" t="s">
        <v>267</v>
      </c>
      <c r="AD428" s="258" t="s">
        <v>267</v>
      </c>
      <c r="AE428" s="258" t="s">
        <v>267</v>
      </c>
      <c r="AF428" s="258" t="s">
        <v>267</v>
      </c>
      <c r="AG428" s="258" t="s">
        <v>267</v>
      </c>
      <c r="AH428" s="258" t="s">
        <v>267</v>
      </c>
      <c r="AI428" s="258" t="s">
        <v>267</v>
      </c>
      <c r="AJ428" s="258" t="s">
        <v>267</v>
      </c>
      <c r="AK428" s="258" t="s">
        <v>267</v>
      </c>
      <c r="AL428" s="258" t="s">
        <v>266</v>
      </c>
      <c r="AM428" s="258" t="s">
        <v>266</v>
      </c>
      <c r="AN428" s="258" t="s">
        <v>266</v>
      </c>
      <c r="AO428" s="258" t="s">
        <v>266</v>
      </c>
      <c r="AP428" s="258" t="s">
        <v>266</v>
      </c>
    </row>
    <row r="429" spans="1:42" x14ac:dyDescent="0.2">
      <c r="A429" s="258">
        <v>200723</v>
      </c>
      <c r="B429" s="258" t="str">
        <f>VLOOKUP(A429,'[2]اعلام كامل'!$A$2:$E$7000,5,0)</f>
        <v>س4</v>
      </c>
      <c r="C429" s="258" t="s">
        <v>267</v>
      </c>
      <c r="D429" s="258" t="s">
        <v>267</v>
      </c>
      <c r="E429" s="258" t="s">
        <v>267</v>
      </c>
      <c r="F429" s="258" t="s">
        <v>267</v>
      </c>
      <c r="G429" s="258" t="s">
        <v>267</v>
      </c>
      <c r="H429" s="258" t="s">
        <v>267</v>
      </c>
      <c r="I429" s="258" t="s">
        <v>267</v>
      </c>
      <c r="J429" s="258" t="s">
        <v>267</v>
      </c>
      <c r="K429" s="258" t="s">
        <v>265</v>
      </c>
      <c r="L429" s="258" t="s">
        <v>267</v>
      </c>
      <c r="M429" s="258" t="s">
        <v>267</v>
      </c>
      <c r="N429" s="258" t="s">
        <v>267</v>
      </c>
      <c r="O429" s="258" t="s">
        <v>267</v>
      </c>
      <c r="P429" s="258" t="s">
        <v>267</v>
      </c>
      <c r="Q429" s="258" t="s">
        <v>265</v>
      </c>
      <c r="R429" s="258" t="s">
        <v>265</v>
      </c>
      <c r="S429" s="258" t="s">
        <v>265</v>
      </c>
      <c r="T429" s="258" t="s">
        <v>267</v>
      </c>
      <c r="U429" s="258" t="s">
        <v>267</v>
      </c>
      <c r="V429" s="258" t="s">
        <v>267</v>
      </c>
      <c r="W429" s="258" t="s">
        <v>267</v>
      </c>
      <c r="X429" s="258" t="s">
        <v>267</v>
      </c>
      <c r="Y429" s="258" t="s">
        <v>265</v>
      </c>
      <c r="Z429" s="258" t="s">
        <v>267</v>
      </c>
      <c r="AA429" s="258" t="s">
        <v>267</v>
      </c>
      <c r="AB429" s="258" t="s">
        <v>267</v>
      </c>
      <c r="AC429" s="258" t="s">
        <v>265</v>
      </c>
      <c r="AD429" s="258" t="s">
        <v>265</v>
      </c>
      <c r="AE429" s="258" t="s">
        <v>265</v>
      </c>
      <c r="AF429" s="258" t="s">
        <v>265</v>
      </c>
      <c r="AG429" s="258" t="s">
        <v>267</v>
      </c>
      <c r="AH429" s="258" t="s">
        <v>265</v>
      </c>
      <c r="AI429" s="258" t="s">
        <v>265</v>
      </c>
      <c r="AJ429" s="258" t="s">
        <v>267</v>
      </c>
      <c r="AK429" s="258" t="s">
        <v>265</v>
      </c>
      <c r="AL429" s="258" t="s">
        <v>265</v>
      </c>
      <c r="AM429" s="258" t="s">
        <v>265</v>
      </c>
      <c r="AN429" s="258" t="s">
        <v>267</v>
      </c>
      <c r="AO429" s="258" t="s">
        <v>265</v>
      </c>
      <c r="AP429" s="258" t="s">
        <v>265</v>
      </c>
    </row>
    <row r="430" spans="1:42" x14ac:dyDescent="0.2">
      <c r="A430" s="258">
        <v>200755</v>
      </c>
      <c r="B430" s="258" t="str">
        <f>VLOOKUP(A430,'[2]اعلام كامل'!$A$2:$E$7000,5,0)</f>
        <v>س4</v>
      </c>
      <c r="C430" s="258" t="s">
        <v>267</v>
      </c>
      <c r="D430" s="258" t="s">
        <v>267</v>
      </c>
      <c r="E430" s="258" t="s">
        <v>267</v>
      </c>
      <c r="F430" s="258" t="s">
        <v>267</v>
      </c>
      <c r="G430" s="258" t="s">
        <v>265</v>
      </c>
      <c r="H430" s="258" t="s">
        <v>267</v>
      </c>
      <c r="I430" s="258" t="s">
        <v>265</v>
      </c>
      <c r="J430" s="258" t="s">
        <v>267</v>
      </c>
      <c r="K430" s="258" t="s">
        <v>267</v>
      </c>
      <c r="L430" s="258" t="s">
        <v>267</v>
      </c>
      <c r="M430" s="258" t="s">
        <v>267</v>
      </c>
      <c r="N430" s="258" t="s">
        <v>267</v>
      </c>
      <c r="O430" s="258" t="s">
        <v>267</v>
      </c>
      <c r="P430" s="258" t="s">
        <v>267</v>
      </c>
      <c r="Q430" s="258" t="s">
        <v>267</v>
      </c>
      <c r="R430" s="258" t="s">
        <v>265</v>
      </c>
      <c r="S430" s="258" t="s">
        <v>265</v>
      </c>
      <c r="T430" s="258" t="s">
        <v>265</v>
      </c>
      <c r="U430" s="258" t="s">
        <v>267</v>
      </c>
      <c r="V430" s="258" t="s">
        <v>265</v>
      </c>
      <c r="W430" s="258" t="s">
        <v>267</v>
      </c>
      <c r="X430" s="258" t="s">
        <v>267</v>
      </c>
      <c r="Y430" s="258" t="s">
        <v>265</v>
      </c>
      <c r="Z430" s="258" t="s">
        <v>265</v>
      </c>
      <c r="AA430" s="258" t="s">
        <v>267</v>
      </c>
      <c r="AB430" s="258" t="s">
        <v>267</v>
      </c>
      <c r="AC430" s="258" t="s">
        <v>267</v>
      </c>
      <c r="AD430" s="258" t="s">
        <v>267</v>
      </c>
      <c r="AE430" s="258" t="s">
        <v>265</v>
      </c>
      <c r="AF430" s="258" t="s">
        <v>265</v>
      </c>
      <c r="AG430" s="258" t="s">
        <v>265</v>
      </c>
      <c r="AH430" s="258" t="s">
        <v>267</v>
      </c>
      <c r="AI430" s="258" t="s">
        <v>267</v>
      </c>
      <c r="AJ430" s="258" t="s">
        <v>265</v>
      </c>
      <c r="AK430" s="258" t="s">
        <v>267</v>
      </c>
      <c r="AL430" s="258" t="s">
        <v>265</v>
      </c>
      <c r="AM430" s="258" t="s">
        <v>265</v>
      </c>
      <c r="AN430" s="258" t="s">
        <v>267</v>
      </c>
      <c r="AO430" s="258" t="s">
        <v>265</v>
      </c>
      <c r="AP430" s="258" t="s">
        <v>265</v>
      </c>
    </row>
    <row r="431" spans="1:42" x14ac:dyDescent="0.2">
      <c r="A431" s="258">
        <v>201001</v>
      </c>
      <c r="B431" s="258" t="str">
        <f>VLOOKUP(A431,'[2]اعلام كامل'!$A$2:$E$7000,5,0)</f>
        <v>س4</v>
      </c>
      <c r="C431" s="258" t="s">
        <v>265</v>
      </c>
      <c r="D431" s="258" t="s">
        <v>265</v>
      </c>
      <c r="E431" s="258" t="s">
        <v>267</v>
      </c>
      <c r="F431" s="258" t="s">
        <v>265</v>
      </c>
      <c r="G431" s="258" t="s">
        <v>265</v>
      </c>
      <c r="H431" s="258" t="s">
        <v>265</v>
      </c>
      <c r="I431" s="258" t="s">
        <v>265</v>
      </c>
      <c r="J431" s="258" t="s">
        <v>265</v>
      </c>
      <c r="K431" s="258" t="s">
        <v>265</v>
      </c>
      <c r="L431" s="258" t="s">
        <v>265</v>
      </c>
      <c r="M431" s="258" t="s">
        <v>267</v>
      </c>
      <c r="N431" s="258" t="s">
        <v>265</v>
      </c>
      <c r="O431" s="258" t="s">
        <v>265</v>
      </c>
      <c r="P431" s="258" t="s">
        <v>265</v>
      </c>
      <c r="Q431" s="258" t="s">
        <v>265</v>
      </c>
      <c r="R431" s="258" t="s">
        <v>265</v>
      </c>
      <c r="S431" s="258" t="s">
        <v>265</v>
      </c>
      <c r="T431" s="258" t="s">
        <v>265</v>
      </c>
      <c r="U431" s="258" t="s">
        <v>267</v>
      </c>
      <c r="V431" s="258" t="s">
        <v>265</v>
      </c>
      <c r="W431" s="258" t="s">
        <v>265</v>
      </c>
      <c r="X431" s="258" t="s">
        <v>267</v>
      </c>
      <c r="Y431" s="258" t="s">
        <v>265</v>
      </c>
      <c r="Z431" s="258" t="s">
        <v>267</v>
      </c>
      <c r="AA431" s="258" t="s">
        <v>265</v>
      </c>
      <c r="AB431" s="258" t="s">
        <v>265</v>
      </c>
      <c r="AC431" s="258" t="s">
        <v>265</v>
      </c>
      <c r="AD431" s="258" t="s">
        <v>267</v>
      </c>
      <c r="AE431" s="258" t="s">
        <v>265</v>
      </c>
      <c r="AF431" s="258" t="s">
        <v>265</v>
      </c>
      <c r="AG431" s="258" t="s">
        <v>265</v>
      </c>
      <c r="AH431" s="258" t="s">
        <v>265</v>
      </c>
      <c r="AI431" s="258" t="s">
        <v>267</v>
      </c>
      <c r="AJ431" s="258" t="s">
        <v>265</v>
      </c>
      <c r="AK431" s="258" t="s">
        <v>265</v>
      </c>
      <c r="AL431" s="258" t="s">
        <v>265</v>
      </c>
      <c r="AM431" s="258" t="s">
        <v>265</v>
      </c>
      <c r="AN431" s="258" t="s">
        <v>265</v>
      </c>
      <c r="AO431" s="258" t="s">
        <v>267</v>
      </c>
      <c r="AP431" s="258" t="s">
        <v>265</v>
      </c>
    </row>
    <row r="432" spans="1:42" x14ac:dyDescent="0.2">
      <c r="A432" s="258">
        <v>202266</v>
      </c>
      <c r="B432" s="258" t="str">
        <f>VLOOKUP(A432,'[2]اعلام كامل'!$A$2:$E$7000,5,0)</f>
        <v>س4</v>
      </c>
      <c r="C432" s="258" t="s">
        <v>265</v>
      </c>
      <c r="D432" s="258" t="s">
        <v>267</v>
      </c>
      <c r="E432" s="258" t="s">
        <v>265</v>
      </c>
      <c r="F432" s="258" t="s">
        <v>267</v>
      </c>
      <c r="G432" s="258" t="s">
        <v>265</v>
      </c>
      <c r="H432" s="258" t="s">
        <v>265</v>
      </c>
      <c r="I432" s="258" t="s">
        <v>265</v>
      </c>
      <c r="J432" s="258" t="s">
        <v>265</v>
      </c>
      <c r="K432" s="258" t="s">
        <v>266</v>
      </c>
      <c r="L432" s="258" t="s">
        <v>265</v>
      </c>
      <c r="M432" s="258" t="s">
        <v>267</v>
      </c>
      <c r="N432" s="258" t="s">
        <v>267</v>
      </c>
      <c r="O432" s="258" t="s">
        <v>267</v>
      </c>
      <c r="P432" s="258" t="s">
        <v>267</v>
      </c>
      <c r="Q432" s="258" t="s">
        <v>267</v>
      </c>
      <c r="R432" s="258" t="s">
        <v>267</v>
      </c>
      <c r="S432" s="258" t="s">
        <v>265</v>
      </c>
      <c r="T432" s="258" t="s">
        <v>267</v>
      </c>
      <c r="U432" s="258" t="s">
        <v>267</v>
      </c>
      <c r="V432" s="258" t="s">
        <v>267</v>
      </c>
      <c r="W432" s="258" t="s">
        <v>267</v>
      </c>
      <c r="X432" s="258" t="s">
        <v>265</v>
      </c>
      <c r="Y432" s="258" t="s">
        <v>267</v>
      </c>
      <c r="Z432" s="258" t="s">
        <v>267</v>
      </c>
      <c r="AA432" s="258" t="s">
        <v>267</v>
      </c>
      <c r="AB432" s="258" t="s">
        <v>267</v>
      </c>
      <c r="AC432" s="258" t="s">
        <v>267</v>
      </c>
      <c r="AD432" s="258" t="s">
        <v>267</v>
      </c>
      <c r="AE432" s="258" t="s">
        <v>267</v>
      </c>
      <c r="AF432" s="258" t="s">
        <v>267</v>
      </c>
      <c r="AG432" s="258" t="s">
        <v>265</v>
      </c>
      <c r="AH432" s="258" t="s">
        <v>265</v>
      </c>
      <c r="AI432" s="258" t="s">
        <v>265</v>
      </c>
      <c r="AJ432" s="258" t="s">
        <v>267</v>
      </c>
      <c r="AK432" s="258" t="s">
        <v>265</v>
      </c>
      <c r="AL432" s="258" t="s">
        <v>267</v>
      </c>
      <c r="AM432" s="258" t="s">
        <v>267</v>
      </c>
      <c r="AN432" s="258" t="s">
        <v>267</v>
      </c>
      <c r="AO432" s="258" t="s">
        <v>267</v>
      </c>
      <c r="AP432" s="258" t="s">
        <v>265</v>
      </c>
    </row>
    <row r="433" spans="1:42" x14ac:dyDescent="0.2">
      <c r="A433" s="258">
        <v>202298</v>
      </c>
      <c r="B433" s="258" t="str">
        <f>VLOOKUP(A433,'[2]اعلام كامل'!$A$2:$E$7000,5,0)</f>
        <v>س4</v>
      </c>
      <c r="C433" s="258" t="s">
        <v>265</v>
      </c>
      <c r="D433" s="258" t="s">
        <v>267</v>
      </c>
      <c r="E433" s="258" t="s">
        <v>265</v>
      </c>
      <c r="F433" s="258" t="s">
        <v>265</v>
      </c>
      <c r="G433" s="258" t="s">
        <v>265</v>
      </c>
      <c r="H433" s="258" t="s">
        <v>267</v>
      </c>
      <c r="I433" s="258" t="s">
        <v>267</v>
      </c>
      <c r="J433" s="258" t="s">
        <v>265</v>
      </c>
      <c r="K433" s="258" t="s">
        <v>265</v>
      </c>
      <c r="L433" s="258" t="s">
        <v>267</v>
      </c>
      <c r="M433" s="258" t="s">
        <v>267</v>
      </c>
      <c r="N433" s="258" t="s">
        <v>267</v>
      </c>
      <c r="O433" s="258" t="s">
        <v>267</v>
      </c>
      <c r="P433" s="258" t="s">
        <v>267</v>
      </c>
      <c r="Q433" s="258" t="s">
        <v>267</v>
      </c>
      <c r="R433" s="258" t="s">
        <v>267</v>
      </c>
      <c r="S433" s="258" t="s">
        <v>265</v>
      </c>
      <c r="T433" s="258" t="s">
        <v>265</v>
      </c>
      <c r="U433" s="258" t="s">
        <v>265</v>
      </c>
      <c r="V433" s="258" t="s">
        <v>265</v>
      </c>
      <c r="W433" s="258" t="s">
        <v>266</v>
      </c>
      <c r="X433" s="258" t="s">
        <v>265</v>
      </c>
      <c r="Y433" s="258" t="s">
        <v>265</v>
      </c>
      <c r="Z433" s="258" t="s">
        <v>267</v>
      </c>
      <c r="AA433" s="258" t="s">
        <v>267</v>
      </c>
      <c r="AB433" s="258" t="s">
        <v>265</v>
      </c>
      <c r="AC433" s="258" t="s">
        <v>265</v>
      </c>
      <c r="AD433" s="258" t="s">
        <v>265</v>
      </c>
      <c r="AE433" s="258" t="s">
        <v>265</v>
      </c>
      <c r="AF433" s="258" t="s">
        <v>265</v>
      </c>
      <c r="AG433" s="258" t="s">
        <v>266</v>
      </c>
      <c r="AH433" s="258" t="s">
        <v>266</v>
      </c>
      <c r="AI433" s="258" t="s">
        <v>266</v>
      </c>
      <c r="AJ433" s="258" t="s">
        <v>266</v>
      </c>
      <c r="AK433" s="258" t="s">
        <v>265</v>
      </c>
      <c r="AL433" s="258" t="s">
        <v>266</v>
      </c>
      <c r="AM433" s="258" t="s">
        <v>266</v>
      </c>
      <c r="AN433" s="258" t="s">
        <v>266</v>
      </c>
      <c r="AO433" s="258" t="s">
        <v>265</v>
      </c>
      <c r="AP433" s="258" t="s">
        <v>266</v>
      </c>
    </row>
    <row r="434" spans="1:42" x14ac:dyDescent="0.2">
      <c r="A434" s="258">
        <v>203792</v>
      </c>
      <c r="B434" s="258" t="str">
        <f>VLOOKUP(A434,'[2]اعلام كامل'!$A$2:$E$7000,5,0)</f>
        <v>س4</v>
      </c>
      <c r="C434" s="258" t="s">
        <v>265</v>
      </c>
      <c r="D434" s="258" t="s">
        <v>267</v>
      </c>
      <c r="E434" s="258" t="s">
        <v>267</v>
      </c>
      <c r="F434" s="258" t="s">
        <v>267</v>
      </c>
      <c r="G434" s="258" t="s">
        <v>265</v>
      </c>
      <c r="H434" s="258" t="s">
        <v>267</v>
      </c>
      <c r="I434" s="258" t="s">
        <v>265</v>
      </c>
      <c r="J434" s="258" t="s">
        <v>265</v>
      </c>
      <c r="K434" s="258" t="s">
        <v>265</v>
      </c>
      <c r="L434" s="258" t="s">
        <v>265</v>
      </c>
      <c r="M434" s="258" t="s">
        <v>267</v>
      </c>
      <c r="N434" s="258" t="s">
        <v>267</v>
      </c>
      <c r="O434" s="258" t="s">
        <v>267</v>
      </c>
      <c r="P434" s="258" t="s">
        <v>267</v>
      </c>
      <c r="Q434" s="258" t="s">
        <v>265</v>
      </c>
      <c r="R434" s="258" t="s">
        <v>267</v>
      </c>
      <c r="S434" s="258" t="s">
        <v>267</v>
      </c>
      <c r="T434" s="258" t="s">
        <v>267</v>
      </c>
      <c r="U434" s="258" t="s">
        <v>267</v>
      </c>
      <c r="V434" s="258" t="s">
        <v>265</v>
      </c>
      <c r="W434" s="258" t="s">
        <v>267</v>
      </c>
      <c r="X434" s="258" t="s">
        <v>267</v>
      </c>
      <c r="Y434" s="258" t="s">
        <v>265</v>
      </c>
      <c r="Z434" s="258" t="s">
        <v>265</v>
      </c>
      <c r="AA434" s="258" t="s">
        <v>265</v>
      </c>
      <c r="AB434" s="258" t="s">
        <v>267</v>
      </c>
      <c r="AC434" s="258" t="s">
        <v>265</v>
      </c>
      <c r="AD434" s="258" t="s">
        <v>267</v>
      </c>
      <c r="AE434" s="258" t="s">
        <v>267</v>
      </c>
      <c r="AF434" s="258" t="s">
        <v>267</v>
      </c>
      <c r="AG434" s="258" t="s">
        <v>265</v>
      </c>
      <c r="AH434" s="258" t="s">
        <v>265</v>
      </c>
      <c r="AI434" s="258" t="s">
        <v>265</v>
      </c>
      <c r="AJ434" s="258" t="s">
        <v>267</v>
      </c>
      <c r="AK434" s="258" t="s">
        <v>265</v>
      </c>
      <c r="AL434" s="258" t="s">
        <v>266</v>
      </c>
      <c r="AM434" s="258" t="s">
        <v>266</v>
      </c>
      <c r="AN434" s="258" t="s">
        <v>265</v>
      </c>
      <c r="AO434" s="258" t="s">
        <v>266</v>
      </c>
      <c r="AP434" s="258" t="s">
        <v>267</v>
      </c>
    </row>
    <row r="435" spans="1:42" x14ac:dyDescent="0.2">
      <c r="A435" s="258">
        <v>203954</v>
      </c>
      <c r="B435" s="258" t="str">
        <f>VLOOKUP(A435,'[2]اعلام كامل'!$A$2:$E$7000,5,0)</f>
        <v>س4</v>
      </c>
      <c r="C435" s="258" t="s">
        <v>266</v>
      </c>
      <c r="D435" s="258" t="s">
        <v>266</v>
      </c>
      <c r="E435" s="258" t="s">
        <v>266</v>
      </c>
      <c r="F435" s="258" t="s">
        <v>266</v>
      </c>
      <c r="G435" s="258" t="s">
        <v>266</v>
      </c>
      <c r="H435" s="258" t="s">
        <v>267</v>
      </c>
      <c r="I435" s="258" t="s">
        <v>266</v>
      </c>
      <c r="J435" s="258" t="s">
        <v>266</v>
      </c>
      <c r="K435" s="258" t="s">
        <v>266</v>
      </c>
      <c r="L435" s="258" t="s">
        <v>266</v>
      </c>
      <c r="M435" s="258" t="s">
        <v>267</v>
      </c>
      <c r="N435" s="258" t="s">
        <v>267</v>
      </c>
      <c r="O435" s="258" t="s">
        <v>267</v>
      </c>
      <c r="P435" s="258" t="s">
        <v>265</v>
      </c>
      <c r="Q435" s="258" t="s">
        <v>266</v>
      </c>
      <c r="R435" s="258" t="s">
        <v>265</v>
      </c>
      <c r="S435" s="258" t="s">
        <v>265</v>
      </c>
      <c r="T435" s="258" t="s">
        <v>267</v>
      </c>
      <c r="U435" s="258" t="s">
        <v>267</v>
      </c>
      <c r="V435" s="258" t="s">
        <v>265</v>
      </c>
      <c r="W435" s="258" t="s">
        <v>267</v>
      </c>
      <c r="X435" s="258" t="s">
        <v>267</v>
      </c>
      <c r="Y435" s="258" t="s">
        <v>265</v>
      </c>
      <c r="Z435" s="258" t="s">
        <v>265</v>
      </c>
      <c r="AA435" s="258" t="s">
        <v>267</v>
      </c>
      <c r="AB435" s="258" t="s">
        <v>267</v>
      </c>
      <c r="AC435" s="258" t="s">
        <v>267</v>
      </c>
      <c r="AD435" s="258" t="s">
        <v>267</v>
      </c>
      <c r="AE435" s="258" t="s">
        <v>267</v>
      </c>
      <c r="AF435" s="258" t="s">
        <v>267</v>
      </c>
      <c r="AG435" s="258" t="s">
        <v>267</v>
      </c>
      <c r="AH435" s="258" t="s">
        <v>265</v>
      </c>
      <c r="AI435" s="258" t="s">
        <v>265</v>
      </c>
      <c r="AJ435" s="258" t="s">
        <v>265</v>
      </c>
      <c r="AK435" s="258" t="s">
        <v>265</v>
      </c>
      <c r="AL435" s="258" t="s">
        <v>265</v>
      </c>
      <c r="AM435" s="258" t="s">
        <v>265</v>
      </c>
      <c r="AN435" s="258" t="s">
        <v>267</v>
      </c>
      <c r="AO435" s="258" t="s">
        <v>265</v>
      </c>
      <c r="AP435" s="258" t="s">
        <v>265</v>
      </c>
    </row>
    <row r="436" spans="1:42" x14ac:dyDescent="0.2">
      <c r="A436" s="258">
        <v>204999</v>
      </c>
      <c r="B436" s="258" t="str">
        <f>VLOOKUP(A436,'[2]اعلام كامل'!$A$2:$E$7000,5,0)</f>
        <v>س4</v>
      </c>
      <c r="C436" s="258" t="s">
        <v>265</v>
      </c>
      <c r="D436" s="258" t="s">
        <v>267</v>
      </c>
      <c r="E436" s="258" t="s">
        <v>267</v>
      </c>
      <c r="F436" s="258" t="s">
        <v>265</v>
      </c>
      <c r="G436" s="258" t="s">
        <v>265</v>
      </c>
      <c r="H436" s="258" t="s">
        <v>267</v>
      </c>
      <c r="I436" s="258" t="s">
        <v>265</v>
      </c>
      <c r="J436" s="258" t="s">
        <v>267</v>
      </c>
      <c r="K436" s="258" t="s">
        <v>265</v>
      </c>
      <c r="L436" s="258" t="s">
        <v>265</v>
      </c>
      <c r="M436" s="258" t="s">
        <v>267</v>
      </c>
      <c r="N436" s="258" t="s">
        <v>267</v>
      </c>
      <c r="O436" s="258" t="s">
        <v>267</v>
      </c>
      <c r="P436" s="258" t="s">
        <v>267</v>
      </c>
      <c r="Q436" s="258" t="s">
        <v>267</v>
      </c>
      <c r="R436" s="258" t="s">
        <v>265</v>
      </c>
      <c r="S436" s="258" t="s">
        <v>265</v>
      </c>
      <c r="T436" s="258" t="s">
        <v>265</v>
      </c>
      <c r="U436" s="258" t="s">
        <v>265</v>
      </c>
      <c r="V436" s="258" t="s">
        <v>267</v>
      </c>
      <c r="W436" s="258" t="s">
        <v>267</v>
      </c>
      <c r="X436" s="258" t="s">
        <v>265</v>
      </c>
      <c r="Y436" s="258" t="s">
        <v>265</v>
      </c>
      <c r="Z436" s="258" t="s">
        <v>265</v>
      </c>
      <c r="AA436" s="258" t="s">
        <v>265</v>
      </c>
      <c r="AB436" s="258" t="s">
        <v>267</v>
      </c>
      <c r="AC436" s="258" t="s">
        <v>267</v>
      </c>
      <c r="AD436" s="258" t="s">
        <v>265</v>
      </c>
      <c r="AE436" s="258" t="s">
        <v>267</v>
      </c>
      <c r="AF436" s="258" t="s">
        <v>265</v>
      </c>
      <c r="AG436" s="258" t="s">
        <v>266</v>
      </c>
      <c r="AH436" s="258" t="s">
        <v>267</v>
      </c>
      <c r="AI436" s="258" t="s">
        <v>267</v>
      </c>
      <c r="AJ436" s="258" t="s">
        <v>266</v>
      </c>
      <c r="AK436" s="258" t="s">
        <v>267</v>
      </c>
      <c r="AL436" s="258" t="s">
        <v>266</v>
      </c>
      <c r="AM436" s="258" t="s">
        <v>266</v>
      </c>
      <c r="AN436" s="258" t="s">
        <v>266</v>
      </c>
      <c r="AO436" s="258" t="s">
        <v>266</v>
      </c>
      <c r="AP436" s="258" t="s">
        <v>266</v>
      </c>
    </row>
    <row r="437" spans="1:42" x14ac:dyDescent="0.2">
      <c r="A437" s="258">
        <v>206537</v>
      </c>
      <c r="B437" s="258" t="str">
        <f>VLOOKUP(A437,'[2]اعلام كامل'!$A$2:$E$7000,5,0)</f>
        <v>س4</v>
      </c>
      <c r="C437" s="258" t="s">
        <v>265</v>
      </c>
      <c r="D437" s="258" t="s">
        <v>267</v>
      </c>
      <c r="E437" s="258" t="s">
        <v>265</v>
      </c>
      <c r="F437" s="258" t="s">
        <v>267</v>
      </c>
      <c r="G437" s="258" t="s">
        <v>267</v>
      </c>
      <c r="H437" s="258" t="s">
        <v>267</v>
      </c>
      <c r="I437" s="258" t="s">
        <v>265</v>
      </c>
      <c r="J437" s="258" t="s">
        <v>267</v>
      </c>
      <c r="K437" s="258" t="s">
        <v>265</v>
      </c>
      <c r="L437" s="258" t="s">
        <v>265</v>
      </c>
      <c r="M437" s="258" t="s">
        <v>267</v>
      </c>
      <c r="N437" s="258" t="s">
        <v>267</v>
      </c>
      <c r="O437" s="258" t="s">
        <v>267</v>
      </c>
      <c r="P437" s="258" t="s">
        <v>267</v>
      </c>
      <c r="Q437" s="258" t="s">
        <v>267</v>
      </c>
      <c r="R437" s="258" t="s">
        <v>267</v>
      </c>
      <c r="S437" s="258" t="s">
        <v>265</v>
      </c>
      <c r="T437" s="258" t="s">
        <v>267</v>
      </c>
      <c r="U437" s="258" t="s">
        <v>267</v>
      </c>
      <c r="V437" s="258" t="s">
        <v>267</v>
      </c>
      <c r="W437" s="258" t="s">
        <v>267</v>
      </c>
      <c r="X437" s="258" t="s">
        <v>265</v>
      </c>
      <c r="Y437" s="258" t="s">
        <v>267</v>
      </c>
      <c r="Z437" s="258" t="s">
        <v>267</v>
      </c>
      <c r="AA437" s="258" t="s">
        <v>267</v>
      </c>
      <c r="AB437" s="258" t="s">
        <v>267</v>
      </c>
      <c r="AC437" s="258" t="s">
        <v>265</v>
      </c>
      <c r="AD437" s="258" t="s">
        <v>267</v>
      </c>
      <c r="AE437" s="258" t="s">
        <v>265</v>
      </c>
      <c r="AF437" s="258" t="s">
        <v>265</v>
      </c>
      <c r="AG437" s="258" t="s">
        <v>266</v>
      </c>
      <c r="AH437" s="258" t="s">
        <v>266</v>
      </c>
      <c r="AI437" s="258" t="s">
        <v>266</v>
      </c>
      <c r="AJ437" s="258" t="s">
        <v>267</v>
      </c>
      <c r="AK437" s="258" t="s">
        <v>267</v>
      </c>
      <c r="AL437" s="258" t="s">
        <v>266</v>
      </c>
      <c r="AM437" s="258" t="s">
        <v>266</v>
      </c>
      <c r="AN437" s="258" t="s">
        <v>266</v>
      </c>
      <c r="AO437" s="258" t="s">
        <v>267</v>
      </c>
      <c r="AP437" s="258" t="s">
        <v>266</v>
      </c>
    </row>
    <row r="438" spans="1:42" x14ac:dyDescent="0.2">
      <c r="A438" s="258">
        <v>207804</v>
      </c>
      <c r="B438" s="258" t="str">
        <f>VLOOKUP(A438,'[2]اعلام كامل'!$A$2:$E$7000,5,0)</f>
        <v>س4</v>
      </c>
      <c r="C438" s="258" t="s">
        <v>267</v>
      </c>
      <c r="D438" s="258" t="s">
        <v>265</v>
      </c>
      <c r="E438" s="258" t="s">
        <v>265</v>
      </c>
      <c r="F438" s="258" t="s">
        <v>267</v>
      </c>
      <c r="G438" s="258" t="s">
        <v>265</v>
      </c>
      <c r="H438" s="258" t="s">
        <v>267</v>
      </c>
      <c r="I438" s="258" t="s">
        <v>265</v>
      </c>
      <c r="J438" s="258" t="s">
        <v>265</v>
      </c>
      <c r="K438" s="258" t="s">
        <v>265</v>
      </c>
      <c r="L438" s="258" t="s">
        <v>265</v>
      </c>
      <c r="M438" s="258" t="s">
        <v>265</v>
      </c>
      <c r="N438" s="258" t="s">
        <v>265</v>
      </c>
      <c r="O438" s="258" t="s">
        <v>267</v>
      </c>
      <c r="P438" s="258" t="s">
        <v>267</v>
      </c>
      <c r="Q438" s="258" t="s">
        <v>265</v>
      </c>
      <c r="R438" s="258" t="s">
        <v>267</v>
      </c>
      <c r="S438" s="258" t="s">
        <v>266</v>
      </c>
      <c r="T438" s="258" t="s">
        <v>267</v>
      </c>
      <c r="U438" s="258" t="s">
        <v>267</v>
      </c>
      <c r="V438" s="258" t="s">
        <v>267</v>
      </c>
      <c r="W438" s="258" t="s">
        <v>265</v>
      </c>
      <c r="X438" s="258" t="s">
        <v>267</v>
      </c>
      <c r="Y438" s="258" t="s">
        <v>267</v>
      </c>
      <c r="Z438" s="258" t="s">
        <v>265</v>
      </c>
      <c r="AA438" s="258" t="s">
        <v>265</v>
      </c>
      <c r="AB438" s="258" t="s">
        <v>267</v>
      </c>
      <c r="AC438" s="258" t="s">
        <v>267</v>
      </c>
      <c r="AD438" s="258" t="s">
        <v>267</v>
      </c>
      <c r="AE438" s="258" t="s">
        <v>267</v>
      </c>
      <c r="AF438" s="258" t="s">
        <v>265</v>
      </c>
      <c r="AG438" s="258" t="s">
        <v>266</v>
      </c>
      <c r="AH438" s="258" t="s">
        <v>266</v>
      </c>
      <c r="AI438" s="258" t="s">
        <v>266</v>
      </c>
      <c r="AJ438" s="258" t="s">
        <v>265</v>
      </c>
      <c r="AK438" s="258" t="s">
        <v>267</v>
      </c>
      <c r="AL438" s="258" t="s">
        <v>266</v>
      </c>
      <c r="AM438" s="258" t="s">
        <v>267</v>
      </c>
      <c r="AN438" s="258" t="s">
        <v>267</v>
      </c>
      <c r="AO438" s="258" t="s">
        <v>267</v>
      </c>
      <c r="AP438" s="258" t="s">
        <v>265</v>
      </c>
    </row>
    <row r="439" spans="1:42" x14ac:dyDescent="0.2">
      <c r="A439" s="258">
        <v>207833</v>
      </c>
      <c r="B439" s="258" t="str">
        <f>VLOOKUP(A439,'[2]اعلام كامل'!$A$2:$E$7000,5,0)</f>
        <v>س4</v>
      </c>
      <c r="C439" s="258" t="s">
        <v>265</v>
      </c>
      <c r="D439" s="258" t="s">
        <v>267</v>
      </c>
      <c r="E439" s="258" t="s">
        <v>267</v>
      </c>
      <c r="F439" s="258" t="s">
        <v>265</v>
      </c>
      <c r="G439" s="258" t="s">
        <v>267</v>
      </c>
      <c r="H439" s="258" t="s">
        <v>265</v>
      </c>
      <c r="I439" s="258" t="s">
        <v>265</v>
      </c>
      <c r="J439" s="258" t="s">
        <v>265</v>
      </c>
      <c r="K439" s="258" t="s">
        <v>265</v>
      </c>
      <c r="L439" s="258" t="s">
        <v>265</v>
      </c>
      <c r="M439" s="258" t="s">
        <v>267</v>
      </c>
      <c r="N439" s="258" t="s">
        <v>267</v>
      </c>
      <c r="O439" s="258" t="s">
        <v>267</v>
      </c>
      <c r="P439" s="258" t="s">
        <v>266</v>
      </c>
      <c r="Q439" s="258" t="s">
        <v>267</v>
      </c>
      <c r="R439" s="258" t="s">
        <v>267</v>
      </c>
      <c r="S439" s="258" t="s">
        <v>267</v>
      </c>
      <c r="T439" s="258" t="s">
        <v>267</v>
      </c>
      <c r="U439" s="258" t="s">
        <v>267</v>
      </c>
      <c r="V439" s="258" t="s">
        <v>267</v>
      </c>
      <c r="W439" s="258" t="s">
        <v>267</v>
      </c>
      <c r="X439" s="258" t="s">
        <v>267</v>
      </c>
      <c r="Y439" s="258" t="s">
        <v>265</v>
      </c>
      <c r="Z439" s="258" t="s">
        <v>267</v>
      </c>
      <c r="AA439" s="258" t="s">
        <v>267</v>
      </c>
      <c r="AB439" s="258" t="s">
        <v>265</v>
      </c>
      <c r="AC439" s="258" t="s">
        <v>267</v>
      </c>
      <c r="AD439" s="258" t="s">
        <v>267</v>
      </c>
      <c r="AE439" s="258" t="s">
        <v>267</v>
      </c>
      <c r="AF439" s="258" t="s">
        <v>267</v>
      </c>
      <c r="AG439" s="258" t="s">
        <v>267</v>
      </c>
      <c r="AH439" s="258" t="s">
        <v>267</v>
      </c>
      <c r="AI439" s="258" t="s">
        <v>267</v>
      </c>
      <c r="AJ439" s="258" t="s">
        <v>267</v>
      </c>
      <c r="AK439" s="258" t="s">
        <v>267</v>
      </c>
      <c r="AL439" s="258" t="s">
        <v>267</v>
      </c>
      <c r="AM439" s="258" t="s">
        <v>267</v>
      </c>
      <c r="AN439" s="258" t="s">
        <v>267</v>
      </c>
      <c r="AO439" s="258" t="s">
        <v>267</v>
      </c>
      <c r="AP439" s="258" t="s">
        <v>267</v>
      </c>
    </row>
    <row r="440" spans="1:42" x14ac:dyDescent="0.2">
      <c r="A440" s="258">
        <v>208630</v>
      </c>
      <c r="B440" s="258" t="str">
        <f>VLOOKUP(A440,'[2]اعلام كامل'!$A$2:$E$7000,5,0)</f>
        <v>س4</v>
      </c>
      <c r="C440" s="258" t="s">
        <v>265</v>
      </c>
      <c r="D440" s="258" t="s">
        <v>265</v>
      </c>
      <c r="E440" s="258" t="s">
        <v>265</v>
      </c>
      <c r="F440" s="258" t="s">
        <v>265</v>
      </c>
      <c r="G440" s="258" t="s">
        <v>265</v>
      </c>
      <c r="H440" s="258" t="s">
        <v>267</v>
      </c>
      <c r="I440" s="258" t="s">
        <v>265</v>
      </c>
      <c r="J440" s="258" t="s">
        <v>265</v>
      </c>
      <c r="K440" s="258" t="s">
        <v>267</v>
      </c>
      <c r="L440" s="258" t="s">
        <v>267</v>
      </c>
      <c r="M440" s="258" t="s">
        <v>267</v>
      </c>
      <c r="N440" s="258" t="s">
        <v>265</v>
      </c>
      <c r="O440" s="258" t="s">
        <v>265</v>
      </c>
      <c r="P440" s="258" t="s">
        <v>267</v>
      </c>
      <c r="Q440" s="258" t="s">
        <v>267</v>
      </c>
      <c r="R440" s="258" t="s">
        <v>267</v>
      </c>
      <c r="S440" s="258" t="s">
        <v>265</v>
      </c>
      <c r="T440" s="258" t="s">
        <v>267</v>
      </c>
      <c r="U440" s="258" t="s">
        <v>267</v>
      </c>
      <c r="V440" s="258" t="s">
        <v>265</v>
      </c>
      <c r="W440" s="258" t="s">
        <v>267</v>
      </c>
      <c r="X440" s="258" t="s">
        <v>265</v>
      </c>
      <c r="Y440" s="258" t="s">
        <v>265</v>
      </c>
      <c r="Z440" s="258" t="s">
        <v>267</v>
      </c>
      <c r="AA440" s="258" t="s">
        <v>267</v>
      </c>
      <c r="AB440" s="258" t="s">
        <v>267</v>
      </c>
      <c r="AC440" s="258" t="s">
        <v>267</v>
      </c>
      <c r="AD440" s="258" t="s">
        <v>267</v>
      </c>
      <c r="AE440" s="258" t="s">
        <v>265</v>
      </c>
      <c r="AF440" s="258" t="s">
        <v>265</v>
      </c>
      <c r="AG440" s="258" t="s">
        <v>267</v>
      </c>
      <c r="AH440" s="258" t="s">
        <v>265</v>
      </c>
      <c r="AI440" s="258" t="s">
        <v>267</v>
      </c>
      <c r="AJ440" s="258" t="s">
        <v>267</v>
      </c>
      <c r="AK440" s="258" t="s">
        <v>265</v>
      </c>
      <c r="AL440" s="258" t="s">
        <v>267</v>
      </c>
      <c r="AM440" s="258" t="s">
        <v>265</v>
      </c>
      <c r="AN440" s="258" t="s">
        <v>265</v>
      </c>
      <c r="AO440" s="258" t="s">
        <v>265</v>
      </c>
      <c r="AP440" s="258" t="s">
        <v>267</v>
      </c>
    </row>
    <row r="441" spans="1:42" x14ac:dyDescent="0.2">
      <c r="A441" s="258">
        <v>209046</v>
      </c>
      <c r="B441" s="258" t="str">
        <f>VLOOKUP(A441,'[2]اعلام كامل'!$A$2:$E$7000,5,0)</f>
        <v>س4</v>
      </c>
      <c r="C441" s="258" t="s">
        <v>265</v>
      </c>
      <c r="D441" s="258" t="s">
        <v>265</v>
      </c>
      <c r="E441" s="258" t="s">
        <v>265</v>
      </c>
      <c r="F441" s="258" t="s">
        <v>266</v>
      </c>
      <c r="G441" s="258" t="s">
        <v>265</v>
      </c>
      <c r="H441" s="258" t="s">
        <v>267</v>
      </c>
      <c r="I441" s="258" t="s">
        <v>265</v>
      </c>
      <c r="J441" s="258" t="s">
        <v>265</v>
      </c>
      <c r="K441" s="258" t="s">
        <v>267</v>
      </c>
      <c r="L441" s="258" t="s">
        <v>267</v>
      </c>
      <c r="M441" s="258" t="s">
        <v>265</v>
      </c>
      <c r="N441" s="258" t="s">
        <v>267</v>
      </c>
      <c r="O441" s="258" t="s">
        <v>267</v>
      </c>
      <c r="P441" s="258" t="s">
        <v>267</v>
      </c>
      <c r="Q441" s="258" t="s">
        <v>265</v>
      </c>
      <c r="R441" s="258" t="s">
        <v>265</v>
      </c>
      <c r="S441" s="258" t="s">
        <v>265</v>
      </c>
      <c r="T441" s="258" t="s">
        <v>265</v>
      </c>
      <c r="U441" s="258" t="s">
        <v>267</v>
      </c>
      <c r="V441" s="258" t="s">
        <v>267</v>
      </c>
      <c r="W441" s="258" t="s">
        <v>267</v>
      </c>
      <c r="X441" s="258" t="s">
        <v>267</v>
      </c>
      <c r="Y441" s="258" t="s">
        <v>265</v>
      </c>
      <c r="Z441" s="258" t="s">
        <v>265</v>
      </c>
      <c r="AA441" s="258" t="s">
        <v>267</v>
      </c>
      <c r="AB441" s="258" t="s">
        <v>267</v>
      </c>
      <c r="AC441" s="258" t="s">
        <v>267</v>
      </c>
      <c r="AD441" s="258" t="s">
        <v>265</v>
      </c>
      <c r="AE441" s="258" t="s">
        <v>267</v>
      </c>
      <c r="AF441" s="258" t="s">
        <v>265</v>
      </c>
      <c r="AG441" s="258" t="s">
        <v>265</v>
      </c>
      <c r="AH441" s="258" t="s">
        <v>267</v>
      </c>
      <c r="AI441" s="258" t="s">
        <v>265</v>
      </c>
      <c r="AJ441" s="258" t="s">
        <v>267</v>
      </c>
      <c r="AK441" s="258" t="s">
        <v>267</v>
      </c>
      <c r="AL441" s="258" t="s">
        <v>265</v>
      </c>
      <c r="AM441" s="258" t="s">
        <v>266</v>
      </c>
      <c r="AN441" s="258" t="s">
        <v>266</v>
      </c>
      <c r="AO441" s="258" t="s">
        <v>267</v>
      </c>
      <c r="AP441" s="258" t="s">
        <v>265</v>
      </c>
    </row>
    <row r="442" spans="1:42" x14ac:dyDescent="0.2">
      <c r="A442" s="258">
        <v>210479</v>
      </c>
      <c r="B442" s="258" t="str">
        <f>VLOOKUP(A442,'[2]اعلام كامل'!$A$2:$E$7000,5,0)</f>
        <v>س4</v>
      </c>
      <c r="C442" s="258" t="s">
        <v>265</v>
      </c>
      <c r="D442" s="258" t="s">
        <v>267</v>
      </c>
      <c r="E442" s="258" t="s">
        <v>267</v>
      </c>
      <c r="F442" s="258" t="s">
        <v>265</v>
      </c>
      <c r="G442" s="258" t="s">
        <v>265</v>
      </c>
      <c r="H442" s="258" t="s">
        <v>267</v>
      </c>
      <c r="I442" s="258" t="s">
        <v>267</v>
      </c>
      <c r="J442" s="258" t="s">
        <v>267</v>
      </c>
      <c r="K442" s="258" t="s">
        <v>267</v>
      </c>
      <c r="L442" s="258" t="s">
        <v>267</v>
      </c>
      <c r="M442" s="258" t="s">
        <v>267</v>
      </c>
      <c r="N442" s="258" t="s">
        <v>267</v>
      </c>
      <c r="O442" s="258" t="s">
        <v>267</v>
      </c>
      <c r="P442" s="258" t="s">
        <v>267</v>
      </c>
      <c r="Q442" s="258" t="s">
        <v>265</v>
      </c>
      <c r="R442" s="258" t="s">
        <v>265</v>
      </c>
      <c r="S442" s="258" t="s">
        <v>265</v>
      </c>
      <c r="T442" s="258" t="s">
        <v>267</v>
      </c>
      <c r="U442" s="258" t="s">
        <v>267</v>
      </c>
      <c r="V442" s="258" t="s">
        <v>267</v>
      </c>
      <c r="W442" s="258" t="s">
        <v>267</v>
      </c>
      <c r="X442" s="258" t="s">
        <v>267</v>
      </c>
      <c r="Y442" s="258" t="s">
        <v>265</v>
      </c>
      <c r="Z442" s="258" t="s">
        <v>265</v>
      </c>
      <c r="AA442" s="258" t="s">
        <v>265</v>
      </c>
      <c r="AB442" s="258" t="s">
        <v>265</v>
      </c>
      <c r="AC442" s="258" t="s">
        <v>267</v>
      </c>
      <c r="AD442" s="258" t="s">
        <v>267</v>
      </c>
      <c r="AE442" s="258" t="s">
        <v>267</v>
      </c>
      <c r="AF442" s="258" t="s">
        <v>267</v>
      </c>
      <c r="AG442" s="258" t="s">
        <v>265</v>
      </c>
      <c r="AH442" s="258" t="s">
        <v>265</v>
      </c>
      <c r="AI442" s="258" t="s">
        <v>265</v>
      </c>
      <c r="AJ442" s="258" t="s">
        <v>265</v>
      </c>
      <c r="AK442" s="258" t="s">
        <v>265</v>
      </c>
      <c r="AL442" s="258" t="s">
        <v>265</v>
      </c>
      <c r="AM442" s="258" t="s">
        <v>265</v>
      </c>
      <c r="AN442" s="258" t="s">
        <v>265</v>
      </c>
      <c r="AO442" s="258" t="s">
        <v>265</v>
      </c>
      <c r="AP442" s="258" t="s">
        <v>265</v>
      </c>
    </row>
    <row r="443" spans="1:42" x14ac:dyDescent="0.2">
      <c r="A443" s="258">
        <v>210737</v>
      </c>
      <c r="B443" s="258" t="str">
        <f>VLOOKUP(A443,'[2]اعلام كامل'!$A$2:$E$7000,5,0)</f>
        <v>س4</v>
      </c>
      <c r="C443" s="258" t="s">
        <v>267</v>
      </c>
      <c r="D443" s="258" t="s">
        <v>267</v>
      </c>
      <c r="E443" s="258" t="s">
        <v>265</v>
      </c>
      <c r="F443" s="258" t="s">
        <v>267</v>
      </c>
      <c r="G443" s="258" t="s">
        <v>267</v>
      </c>
      <c r="H443" s="258" t="s">
        <v>267</v>
      </c>
      <c r="I443" s="258" t="s">
        <v>267</v>
      </c>
      <c r="J443" s="258" t="s">
        <v>267</v>
      </c>
      <c r="K443" s="258" t="s">
        <v>265</v>
      </c>
      <c r="L443" s="258" t="s">
        <v>267</v>
      </c>
      <c r="M443" s="258" t="s">
        <v>265</v>
      </c>
      <c r="N443" s="258" t="s">
        <v>267</v>
      </c>
      <c r="O443" s="258" t="s">
        <v>267</v>
      </c>
      <c r="P443" s="258" t="s">
        <v>267</v>
      </c>
      <c r="Q443" s="258" t="s">
        <v>267</v>
      </c>
      <c r="R443" s="258" t="s">
        <v>267</v>
      </c>
      <c r="S443" s="258" t="s">
        <v>267</v>
      </c>
      <c r="T443" s="258" t="s">
        <v>267</v>
      </c>
      <c r="U443" s="258" t="s">
        <v>267</v>
      </c>
      <c r="V443" s="258" t="s">
        <v>267</v>
      </c>
      <c r="W443" s="258" t="s">
        <v>267</v>
      </c>
      <c r="X443" s="258" t="s">
        <v>267</v>
      </c>
      <c r="Y443" s="258" t="s">
        <v>265</v>
      </c>
      <c r="Z443" s="258" t="s">
        <v>265</v>
      </c>
      <c r="AA443" s="258" t="s">
        <v>265</v>
      </c>
      <c r="AB443" s="258" t="s">
        <v>267</v>
      </c>
      <c r="AC443" s="258" t="s">
        <v>267</v>
      </c>
      <c r="AD443" s="258" t="s">
        <v>267</v>
      </c>
      <c r="AE443" s="258" t="s">
        <v>267</v>
      </c>
      <c r="AF443" s="258" t="s">
        <v>267</v>
      </c>
      <c r="AG443" s="258" t="s">
        <v>267</v>
      </c>
      <c r="AH443" s="258" t="s">
        <v>267</v>
      </c>
      <c r="AI443" s="258" t="s">
        <v>267</v>
      </c>
      <c r="AJ443" s="258" t="s">
        <v>267</v>
      </c>
      <c r="AK443" s="258" t="s">
        <v>267</v>
      </c>
      <c r="AL443" s="258" t="s">
        <v>266</v>
      </c>
      <c r="AM443" s="258" t="s">
        <v>266</v>
      </c>
      <c r="AN443" s="258" t="s">
        <v>266</v>
      </c>
      <c r="AO443" s="258" t="s">
        <v>266</v>
      </c>
      <c r="AP443" s="258" t="s">
        <v>266</v>
      </c>
    </row>
    <row r="444" spans="1:42" x14ac:dyDescent="0.2">
      <c r="A444" s="258">
        <v>211307</v>
      </c>
      <c r="B444" s="258" t="str">
        <f>VLOOKUP(A444,'[2]اعلام كامل'!$A$2:$E$7000,5,0)</f>
        <v>س4</v>
      </c>
      <c r="C444" s="258" t="s">
        <v>267</v>
      </c>
      <c r="D444" s="258" t="s">
        <v>267</v>
      </c>
      <c r="E444" s="258" t="s">
        <v>267</v>
      </c>
      <c r="F444" s="258" t="s">
        <v>265</v>
      </c>
      <c r="G444" s="258" t="s">
        <v>267</v>
      </c>
      <c r="H444" s="258" t="s">
        <v>267</v>
      </c>
      <c r="I444" s="258" t="s">
        <v>267</v>
      </c>
      <c r="J444" s="258" t="s">
        <v>265</v>
      </c>
      <c r="K444" s="258" t="s">
        <v>267</v>
      </c>
      <c r="L444" s="258" t="s">
        <v>267</v>
      </c>
      <c r="M444" s="258" t="s">
        <v>267</v>
      </c>
      <c r="N444" s="258" t="s">
        <v>267</v>
      </c>
      <c r="O444" s="258" t="s">
        <v>267</v>
      </c>
      <c r="P444" s="258" t="s">
        <v>265</v>
      </c>
      <c r="Q444" s="258" t="s">
        <v>265</v>
      </c>
      <c r="R444" s="258" t="s">
        <v>267</v>
      </c>
      <c r="S444" s="258" t="s">
        <v>267</v>
      </c>
      <c r="T444" s="258" t="s">
        <v>267</v>
      </c>
      <c r="U444" s="258" t="s">
        <v>267</v>
      </c>
      <c r="V444" s="258" t="s">
        <v>267</v>
      </c>
      <c r="W444" s="258" t="s">
        <v>265</v>
      </c>
      <c r="X444" s="258" t="s">
        <v>265</v>
      </c>
      <c r="Y444" s="258" t="s">
        <v>265</v>
      </c>
      <c r="Z444" s="258" t="s">
        <v>265</v>
      </c>
      <c r="AA444" s="258" t="s">
        <v>265</v>
      </c>
      <c r="AB444" s="258" t="s">
        <v>267</v>
      </c>
      <c r="AC444" s="258" t="s">
        <v>267</v>
      </c>
      <c r="AD444" s="258" t="s">
        <v>267</v>
      </c>
      <c r="AE444" s="258" t="s">
        <v>265</v>
      </c>
      <c r="AF444" s="258" t="s">
        <v>267</v>
      </c>
      <c r="AG444" s="258" t="s">
        <v>267</v>
      </c>
      <c r="AH444" s="258" t="s">
        <v>267</v>
      </c>
      <c r="AI444" s="258" t="s">
        <v>267</v>
      </c>
      <c r="AJ444" s="258" t="s">
        <v>267</v>
      </c>
      <c r="AK444" s="258" t="s">
        <v>267</v>
      </c>
      <c r="AL444" s="258" t="s">
        <v>267</v>
      </c>
      <c r="AM444" s="258" t="s">
        <v>265</v>
      </c>
      <c r="AN444" s="258" t="s">
        <v>267</v>
      </c>
      <c r="AO444" s="258" t="s">
        <v>267</v>
      </c>
      <c r="AP444" s="258" t="s">
        <v>265</v>
      </c>
    </row>
    <row r="445" spans="1:42" x14ac:dyDescent="0.2">
      <c r="A445" s="258">
        <v>207400</v>
      </c>
      <c r="B445" s="258" t="str">
        <f>VLOOKUP(A445,'[2]اعلام كامل'!$A$2:$E$7000,5,0)</f>
        <v>س4</v>
      </c>
      <c r="C445" s="258" t="s">
        <v>265</v>
      </c>
      <c r="D445" s="258" t="s">
        <v>265</v>
      </c>
      <c r="E445" s="258" t="s">
        <v>265</v>
      </c>
      <c r="F445" s="258" t="s">
        <v>267</v>
      </c>
      <c r="G445" s="258" t="s">
        <v>265</v>
      </c>
      <c r="H445" s="258" t="s">
        <v>267</v>
      </c>
      <c r="I445" s="258" t="s">
        <v>267</v>
      </c>
      <c r="J445" s="258" t="s">
        <v>265</v>
      </c>
      <c r="K445" s="258" t="s">
        <v>267</v>
      </c>
      <c r="L445" s="258" t="s">
        <v>265</v>
      </c>
      <c r="M445" s="258" t="s">
        <v>267</v>
      </c>
      <c r="N445" s="258" t="s">
        <v>267</v>
      </c>
      <c r="O445" s="258" t="s">
        <v>267</v>
      </c>
      <c r="P445" s="258" t="s">
        <v>267</v>
      </c>
      <c r="Q445" s="258" t="s">
        <v>267</v>
      </c>
      <c r="R445" s="258" t="s">
        <v>267</v>
      </c>
      <c r="S445" s="258" t="s">
        <v>265</v>
      </c>
      <c r="T445" s="258" t="s">
        <v>267</v>
      </c>
      <c r="U445" s="258" t="s">
        <v>267</v>
      </c>
      <c r="V445" s="258" t="s">
        <v>267</v>
      </c>
      <c r="W445" s="258" t="s">
        <v>267</v>
      </c>
      <c r="X445" s="258" t="s">
        <v>267</v>
      </c>
      <c r="Y445" s="258" t="s">
        <v>265</v>
      </c>
      <c r="Z445" s="258" t="s">
        <v>267</v>
      </c>
      <c r="AA445" s="258" t="s">
        <v>267</v>
      </c>
      <c r="AB445" s="258" t="s">
        <v>267</v>
      </c>
      <c r="AC445" s="258" t="s">
        <v>267</v>
      </c>
      <c r="AD445" s="258" t="s">
        <v>267</v>
      </c>
      <c r="AE445" s="258" t="s">
        <v>267</v>
      </c>
      <c r="AF445" s="258" t="s">
        <v>267</v>
      </c>
      <c r="AG445" s="258" t="s">
        <v>267</v>
      </c>
      <c r="AH445" s="258" t="s">
        <v>267</v>
      </c>
      <c r="AI445" s="258" t="s">
        <v>265</v>
      </c>
      <c r="AJ445" s="258" t="s">
        <v>267</v>
      </c>
      <c r="AK445" s="258" t="s">
        <v>265</v>
      </c>
      <c r="AL445" s="258" t="s">
        <v>265</v>
      </c>
      <c r="AM445" s="258" t="s">
        <v>265</v>
      </c>
      <c r="AN445" s="258" t="s">
        <v>265</v>
      </c>
      <c r="AO445" s="258" t="s">
        <v>265</v>
      </c>
      <c r="AP445" s="258" t="s">
        <v>265</v>
      </c>
    </row>
    <row r="446" spans="1:42" x14ac:dyDescent="0.2">
      <c r="A446" s="258">
        <v>208880</v>
      </c>
      <c r="B446" s="258" t="str">
        <f>VLOOKUP(A446,'[2]اعلام كامل'!$A$2:$E$7000,5,0)</f>
        <v>س4</v>
      </c>
      <c r="C446" s="258" t="s">
        <v>265</v>
      </c>
      <c r="D446" s="258" t="s">
        <v>267</v>
      </c>
      <c r="E446" s="258" t="s">
        <v>267</v>
      </c>
      <c r="F446" s="258" t="s">
        <v>267</v>
      </c>
      <c r="G446" s="258" t="s">
        <v>265</v>
      </c>
      <c r="H446" s="258" t="s">
        <v>265</v>
      </c>
      <c r="I446" s="258" t="s">
        <v>267</v>
      </c>
      <c r="J446" s="258" t="s">
        <v>267</v>
      </c>
      <c r="K446" s="258" t="s">
        <v>267</v>
      </c>
      <c r="L446" s="258" t="s">
        <v>267</v>
      </c>
      <c r="M446" s="258" t="s">
        <v>265</v>
      </c>
      <c r="N446" s="258" t="s">
        <v>265</v>
      </c>
      <c r="O446" s="258" t="s">
        <v>265</v>
      </c>
      <c r="P446" s="258" t="s">
        <v>267</v>
      </c>
      <c r="Q446" s="258" t="s">
        <v>265</v>
      </c>
      <c r="R446" s="258" t="s">
        <v>265</v>
      </c>
      <c r="S446" s="258" t="s">
        <v>265</v>
      </c>
      <c r="T446" s="258" t="s">
        <v>267</v>
      </c>
      <c r="U446" s="258" t="s">
        <v>267</v>
      </c>
      <c r="V446" s="258" t="s">
        <v>265</v>
      </c>
      <c r="W446" s="258" t="s">
        <v>267</v>
      </c>
      <c r="X446" s="258" t="s">
        <v>267</v>
      </c>
      <c r="Y446" s="258" t="s">
        <v>267</v>
      </c>
      <c r="Z446" s="258" t="s">
        <v>265</v>
      </c>
      <c r="AA446" s="258" t="s">
        <v>267</v>
      </c>
      <c r="AB446" s="258" t="s">
        <v>267</v>
      </c>
      <c r="AC446" s="258" t="s">
        <v>267</v>
      </c>
      <c r="AD446" s="258" t="s">
        <v>267</v>
      </c>
      <c r="AE446" s="258" t="s">
        <v>265</v>
      </c>
      <c r="AF446" s="258" t="s">
        <v>265</v>
      </c>
      <c r="AG446" s="258" t="s">
        <v>265</v>
      </c>
      <c r="AH446" s="258" t="s">
        <v>265</v>
      </c>
      <c r="AI446" s="258" t="s">
        <v>265</v>
      </c>
      <c r="AJ446" s="258" t="s">
        <v>265</v>
      </c>
      <c r="AK446" s="258" t="s">
        <v>265</v>
      </c>
      <c r="AL446" s="258" t="s">
        <v>265</v>
      </c>
      <c r="AM446" s="258" t="s">
        <v>265</v>
      </c>
      <c r="AN446" s="258" t="s">
        <v>265</v>
      </c>
      <c r="AO446" s="258" t="s">
        <v>267</v>
      </c>
      <c r="AP446" s="258" t="s">
        <v>265</v>
      </c>
    </row>
    <row r="447" spans="1:42" x14ac:dyDescent="0.2">
      <c r="A447" s="258">
        <v>200371</v>
      </c>
      <c r="B447" s="258" t="str">
        <f>VLOOKUP(A447,'[2]اعلام كامل'!$A$2:$E$7000,5,0)</f>
        <v>س4</v>
      </c>
      <c r="C447" s="258" t="s">
        <v>267</v>
      </c>
      <c r="D447" s="258" t="s">
        <v>267</v>
      </c>
      <c r="E447" s="258" t="s">
        <v>267</v>
      </c>
      <c r="F447" s="258" t="s">
        <v>267</v>
      </c>
      <c r="G447" s="258" t="s">
        <v>265</v>
      </c>
      <c r="H447" s="258" t="s">
        <v>267</v>
      </c>
      <c r="I447" s="258" t="s">
        <v>265</v>
      </c>
      <c r="J447" s="258" t="s">
        <v>267</v>
      </c>
      <c r="K447" s="258" t="s">
        <v>267</v>
      </c>
      <c r="L447" s="258" t="s">
        <v>267</v>
      </c>
      <c r="M447" s="258" t="s">
        <v>267</v>
      </c>
      <c r="N447" s="258" t="s">
        <v>265</v>
      </c>
      <c r="O447" s="258" t="s">
        <v>267</v>
      </c>
      <c r="P447" s="258" t="s">
        <v>267</v>
      </c>
      <c r="Q447" s="258" t="s">
        <v>267</v>
      </c>
      <c r="R447" s="258" t="s">
        <v>265</v>
      </c>
      <c r="S447" s="258" t="s">
        <v>267</v>
      </c>
      <c r="T447" s="258" t="s">
        <v>265</v>
      </c>
      <c r="U447" s="258" t="s">
        <v>267</v>
      </c>
      <c r="V447" s="258" t="s">
        <v>267</v>
      </c>
      <c r="W447" s="258" t="s">
        <v>265</v>
      </c>
      <c r="X447" s="258" t="s">
        <v>267</v>
      </c>
      <c r="Y447" s="258" t="s">
        <v>265</v>
      </c>
      <c r="Z447" s="258" t="s">
        <v>265</v>
      </c>
      <c r="AA447" s="258" t="s">
        <v>267</v>
      </c>
      <c r="AB447" s="258" t="s">
        <v>265</v>
      </c>
      <c r="AC447" s="258" t="s">
        <v>265</v>
      </c>
      <c r="AD447" s="258" t="s">
        <v>265</v>
      </c>
      <c r="AE447" s="258" t="s">
        <v>265</v>
      </c>
      <c r="AF447" s="258" t="s">
        <v>267</v>
      </c>
      <c r="AG447" s="258" t="s">
        <v>265</v>
      </c>
      <c r="AH447" s="258" t="s">
        <v>265</v>
      </c>
      <c r="AI447" s="258" t="s">
        <v>265</v>
      </c>
      <c r="AJ447" s="258" t="s">
        <v>267</v>
      </c>
      <c r="AK447" s="258" t="s">
        <v>265</v>
      </c>
      <c r="AL447" s="258" t="s">
        <v>265</v>
      </c>
      <c r="AM447" s="258" t="s">
        <v>265</v>
      </c>
      <c r="AN447" s="258" t="s">
        <v>267</v>
      </c>
      <c r="AO447" s="258" t="s">
        <v>265</v>
      </c>
      <c r="AP447" s="258" t="s">
        <v>265</v>
      </c>
    </row>
    <row r="448" spans="1:42" x14ac:dyDescent="0.2">
      <c r="A448" s="258">
        <v>200898</v>
      </c>
      <c r="B448" s="258" t="str">
        <f>VLOOKUP(A448,'[2]اعلام كامل'!$A$2:$E$7000,5,0)</f>
        <v>س4</v>
      </c>
      <c r="C448" s="258" t="s">
        <v>267</v>
      </c>
      <c r="D448" s="258" t="s">
        <v>267</v>
      </c>
      <c r="E448" s="258" t="s">
        <v>267</v>
      </c>
      <c r="F448" s="258" t="s">
        <v>267</v>
      </c>
      <c r="G448" s="258" t="s">
        <v>267</v>
      </c>
      <c r="H448" s="258" t="s">
        <v>267</v>
      </c>
      <c r="I448" s="258" t="s">
        <v>267</v>
      </c>
      <c r="J448" s="258" t="s">
        <v>267</v>
      </c>
      <c r="K448" s="258" t="s">
        <v>267</v>
      </c>
      <c r="L448" s="258" t="s">
        <v>267</v>
      </c>
      <c r="M448" s="258" t="s">
        <v>265</v>
      </c>
      <c r="N448" s="258" t="s">
        <v>267</v>
      </c>
      <c r="O448" s="258" t="s">
        <v>265</v>
      </c>
      <c r="P448" s="258" t="s">
        <v>267</v>
      </c>
      <c r="Q448" s="258" t="s">
        <v>267</v>
      </c>
      <c r="R448" s="258" t="s">
        <v>265</v>
      </c>
      <c r="S448" s="258" t="s">
        <v>265</v>
      </c>
      <c r="T448" s="258" t="s">
        <v>267</v>
      </c>
      <c r="U448" s="258" t="s">
        <v>265</v>
      </c>
      <c r="V448" s="258" t="s">
        <v>267</v>
      </c>
      <c r="W448" s="258" t="s">
        <v>265</v>
      </c>
      <c r="X448" s="258" t="s">
        <v>265</v>
      </c>
      <c r="Y448" s="258" t="s">
        <v>265</v>
      </c>
      <c r="Z448" s="258" t="s">
        <v>265</v>
      </c>
      <c r="AA448" s="258" t="s">
        <v>265</v>
      </c>
      <c r="AB448" s="258" t="s">
        <v>267</v>
      </c>
      <c r="AC448" s="258" t="s">
        <v>265</v>
      </c>
      <c r="AD448" s="258" t="s">
        <v>267</v>
      </c>
      <c r="AE448" s="258" t="s">
        <v>265</v>
      </c>
      <c r="AF448" s="258" t="s">
        <v>267</v>
      </c>
      <c r="AG448" s="258" t="s">
        <v>265</v>
      </c>
      <c r="AH448" s="258" t="s">
        <v>265</v>
      </c>
      <c r="AI448" s="258" t="s">
        <v>265</v>
      </c>
      <c r="AJ448" s="258" t="s">
        <v>265</v>
      </c>
      <c r="AK448" s="258" t="s">
        <v>265</v>
      </c>
      <c r="AL448" s="258" t="s">
        <v>265</v>
      </c>
      <c r="AM448" s="258" t="s">
        <v>265</v>
      </c>
      <c r="AN448" s="258" t="s">
        <v>265</v>
      </c>
      <c r="AO448" s="258" t="s">
        <v>265</v>
      </c>
      <c r="AP448" s="258" t="s">
        <v>267</v>
      </c>
    </row>
    <row r="449" spans="1:42" x14ac:dyDescent="0.2">
      <c r="A449" s="258">
        <v>201008</v>
      </c>
      <c r="B449" s="258" t="str">
        <f>VLOOKUP(A449,'[2]اعلام كامل'!$A$2:$E$7000,5,0)</f>
        <v>س4</v>
      </c>
      <c r="C449" s="258" t="s">
        <v>265</v>
      </c>
      <c r="D449" s="258" t="s">
        <v>265</v>
      </c>
      <c r="E449" s="258" t="s">
        <v>265</v>
      </c>
      <c r="F449" s="258" t="s">
        <v>267</v>
      </c>
      <c r="G449" s="258" t="s">
        <v>267</v>
      </c>
      <c r="H449" s="258" t="s">
        <v>267</v>
      </c>
      <c r="I449" s="258" t="s">
        <v>265</v>
      </c>
      <c r="J449" s="258" t="s">
        <v>265</v>
      </c>
      <c r="K449" s="258" t="s">
        <v>267</v>
      </c>
      <c r="L449" s="258" t="s">
        <v>265</v>
      </c>
      <c r="M449" s="258" t="s">
        <v>265</v>
      </c>
      <c r="N449" s="258" t="s">
        <v>265</v>
      </c>
      <c r="O449" s="258" t="s">
        <v>265</v>
      </c>
      <c r="P449" s="258" t="s">
        <v>265</v>
      </c>
      <c r="Q449" s="258" t="s">
        <v>265</v>
      </c>
      <c r="R449" s="258" t="s">
        <v>265</v>
      </c>
      <c r="S449" s="258" t="s">
        <v>265</v>
      </c>
      <c r="T449" s="258" t="s">
        <v>265</v>
      </c>
      <c r="U449" s="258" t="s">
        <v>265</v>
      </c>
      <c r="V449" s="258" t="s">
        <v>265</v>
      </c>
      <c r="W449" s="258" t="s">
        <v>267</v>
      </c>
      <c r="X449" s="258" t="s">
        <v>267</v>
      </c>
      <c r="Y449" s="258" t="s">
        <v>265</v>
      </c>
      <c r="Z449" s="258" t="s">
        <v>267</v>
      </c>
      <c r="AA449" s="258" t="s">
        <v>267</v>
      </c>
      <c r="AB449" s="258" t="s">
        <v>267</v>
      </c>
      <c r="AC449" s="258" t="s">
        <v>267</v>
      </c>
      <c r="AD449" s="258" t="s">
        <v>267</v>
      </c>
      <c r="AE449" s="258" t="s">
        <v>267</v>
      </c>
      <c r="AF449" s="258" t="s">
        <v>267</v>
      </c>
      <c r="AG449" s="258" t="s">
        <v>267</v>
      </c>
      <c r="AH449" s="258" t="s">
        <v>267</v>
      </c>
      <c r="AI449" s="258" t="s">
        <v>267</v>
      </c>
      <c r="AJ449" s="258" t="s">
        <v>267</v>
      </c>
      <c r="AK449" s="258" t="s">
        <v>265</v>
      </c>
      <c r="AL449" s="258" t="s">
        <v>267</v>
      </c>
      <c r="AM449" s="258" t="s">
        <v>267</v>
      </c>
      <c r="AN449" s="258" t="s">
        <v>267</v>
      </c>
      <c r="AO449" s="258" t="s">
        <v>267</v>
      </c>
      <c r="AP449" s="258" t="s">
        <v>267</v>
      </c>
    </row>
    <row r="450" spans="1:42" x14ac:dyDescent="0.2">
      <c r="A450" s="258">
        <v>201053</v>
      </c>
      <c r="B450" s="258" t="str">
        <f>VLOOKUP(A450,'[2]اعلام كامل'!$A$2:$E$7000,5,0)</f>
        <v>س4</v>
      </c>
      <c r="C450" s="258" t="s">
        <v>267</v>
      </c>
      <c r="D450" s="258" t="s">
        <v>265</v>
      </c>
      <c r="E450" s="258" t="s">
        <v>265</v>
      </c>
      <c r="F450" s="258" t="s">
        <v>267</v>
      </c>
      <c r="G450" s="258" t="s">
        <v>265</v>
      </c>
      <c r="H450" s="258" t="s">
        <v>267</v>
      </c>
      <c r="I450" s="258" t="s">
        <v>265</v>
      </c>
      <c r="J450" s="258" t="s">
        <v>265</v>
      </c>
      <c r="K450" s="258" t="s">
        <v>267</v>
      </c>
      <c r="L450" s="258" t="s">
        <v>265</v>
      </c>
      <c r="M450" s="258" t="s">
        <v>265</v>
      </c>
      <c r="N450" s="258" t="s">
        <v>265</v>
      </c>
      <c r="O450" s="258" t="s">
        <v>267</v>
      </c>
      <c r="P450" s="258" t="s">
        <v>265</v>
      </c>
      <c r="Q450" s="258" t="s">
        <v>265</v>
      </c>
      <c r="R450" s="258" t="s">
        <v>265</v>
      </c>
      <c r="S450" s="258" t="s">
        <v>265</v>
      </c>
      <c r="T450" s="258" t="s">
        <v>265</v>
      </c>
      <c r="U450" s="258" t="s">
        <v>267</v>
      </c>
      <c r="V450" s="258" t="s">
        <v>267</v>
      </c>
      <c r="W450" s="258" t="s">
        <v>267</v>
      </c>
      <c r="X450" s="258" t="s">
        <v>265</v>
      </c>
      <c r="Y450" s="258" t="s">
        <v>265</v>
      </c>
      <c r="Z450" s="258" t="s">
        <v>265</v>
      </c>
      <c r="AA450" s="258" t="s">
        <v>267</v>
      </c>
      <c r="AB450" s="258" t="s">
        <v>265</v>
      </c>
      <c r="AC450" s="258" t="s">
        <v>267</v>
      </c>
      <c r="AD450" s="258" t="s">
        <v>267</v>
      </c>
      <c r="AE450" s="258" t="s">
        <v>265</v>
      </c>
      <c r="AF450" s="258" t="s">
        <v>267</v>
      </c>
      <c r="AG450" s="258" t="s">
        <v>267</v>
      </c>
      <c r="AH450" s="258" t="s">
        <v>265</v>
      </c>
      <c r="AI450" s="258" t="s">
        <v>265</v>
      </c>
      <c r="AJ450" s="258" t="s">
        <v>267</v>
      </c>
      <c r="AK450" s="258" t="s">
        <v>267</v>
      </c>
      <c r="AL450" s="258" t="s">
        <v>265</v>
      </c>
      <c r="AM450" s="258" t="s">
        <v>265</v>
      </c>
      <c r="AN450" s="258" t="s">
        <v>267</v>
      </c>
      <c r="AO450" s="258" t="s">
        <v>267</v>
      </c>
      <c r="AP450" s="258" t="s">
        <v>265</v>
      </c>
    </row>
    <row r="451" spans="1:42" x14ac:dyDescent="0.2">
      <c r="A451" s="258">
        <v>201075</v>
      </c>
      <c r="B451" s="258" t="str">
        <f>VLOOKUP(A451,'[2]اعلام كامل'!$A$2:$E$7000,5,0)</f>
        <v>س4</v>
      </c>
      <c r="C451" s="258" t="s">
        <v>267</v>
      </c>
      <c r="D451" s="258" t="s">
        <v>267</v>
      </c>
      <c r="E451" s="258" t="s">
        <v>267</v>
      </c>
      <c r="F451" s="258" t="s">
        <v>267</v>
      </c>
      <c r="G451" s="258" t="s">
        <v>265</v>
      </c>
      <c r="H451" s="258" t="s">
        <v>265</v>
      </c>
      <c r="I451" s="258" t="s">
        <v>267</v>
      </c>
      <c r="J451" s="258" t="s">
        <v>267</v>
      </c>
      <c r="K451" s="258" t="s">
        <v>265</v>
      </c>
      <c r="L451" s="258" t="s">
        <v>265</v>
      </c>
      <c r="M451" s="258" t="s">
        <v>267</v>
      </c>
      <c r="N451" s="258" t="s">
        <v>265</v>
      </c>
      <c r="O451" s="258" t="s">
        <v>265</v>
      </c>
      <c r="P451" s="258" t="s">
        <v>265</v>
      </c>
      <c r="Q451" s="258" t="s">
        <v>265</v>
      </c>
      <c r="R451" s="258" t="s">
        <v>265</v>
      </c>
      <c r="S451" s="258" t="s">
        <v>265</v>
      </c>
      <c r="T451" s="258" t="s">
        <v>265</v>
      </c>
      <c r="U451" s="258" t="s">
        <v>265</v>
      </c>
      <c r="V451" s="258" t="s">
        <v>265</v>
      </c>
      <c r="W451" s="258" t="s">
        <v>265</v>
      </c>
      <c r="X451" s="258" t="s">
        <v>265</v>
      </c>
      <c r="Y451" s="258" t="s">
        <v>265</v>
      </c>
      <c r="Z451" s="258" t="s">
        <v>265</v>
      </c>
      <c r="AA451" s="258" t="s">
        <v>265</v>
      </c>
      <c r="AB451" s="258" t="s">
        <v>267</v>
      </c>
      <c r="AC451" s="258" t="s">
        <v>265</v>
      </c>
      <c r="AD451" s="258" t="s">
        <v>267</v>
      </c>
      <c r="AE451" s="258" t="s">
        <v>265</v>
      </c>
      <c r="AF451" s="258" t="s">
        <v>267</v>
      </c>
      <c r="AG451" s="258" t="s">
        <v>265</v>
      </c>
      <c r="AH451" s="258" t="s">
        <v>265</v>
      </c>
      <c r="AI451" s="258" t="s">
        <v>265</v>
      </c>
      <c r="AJ451" s="258" t="s">
        <v>265</v>
      </c>
      <c r="AK451" s="258" t="s">
        <v>265</v>
      </c>
      <c r="AL451" s="258" t="s">
        <v>265</v>
      </c>
      <c r="AM451" s="258" t="s">
        <v>265</v>
      </c>
      <c r="AN451" s="258" t="s">
        <v>265</v>
      </c>
      <c r="AO451" s="258" t="s">
        <v>265</v>
      </c>
      <c r="AP451" s="258" t="s">
        <v>267</v>
      </c>
    </row>
    <row r="452" spans="1:42" x14ac:dyDescent="0.2">
      <c r="A452" s="258">
        <v>201332</v>
      </c>
      <c r="B452" s="258" t="str">
        <f>VLOOKUP(A452,'[2]اعلام كامل'!$A$2:$E$7000,5,0)</f>
        <v>س4</v>
      </c>
      <c r="C452" s="258" t="s">
        <v>265</v>
      </c>
      <c r="D452" s="258" t="s">
        <v>267</v>
      </c>
      <c r="E452" s="258" t="s">
        <v>267</v>
      </c>
      <c r="F452" s="258" t="s">
        <v>265</v>
      </c>
      <c r="G452" s="258" t="s">
        <v>267</v>
      </c>
      <c r="H452" s="258" t="s">
        <v>265</v>
      </c>
      <c r="I452" s="258" t="s">
        <v>267</v>
      </c>
      <c r="J452" s="258" t="s">
        <v>265</v>
      </c>
      <c r="K452" s="258" t="s">
        <v>265</v>
      </c>
      <c r="L452" s="258" t="s">
        <v>265</v>
      </c>
      <c r="M452" s="258" t="s">
        <v>265</v>
      </c>
      <c r="N452" s="258" t="s">
        <v>265</v>
      </c>
      <c r="O452" s="258" t="s">
        <v>265</v>
      </c>
      <c r="P452" s="258" t="s">
        <v>265</v>
      </c>
      <c r="Q452" s="258" t="s">
        <v>267</v>
      </c>
      <c r="R452" s="258" t="s">
        <v>265</v>
      </c>
      <c r="S452" s="258" t="s">
        <v>265</v>
      </c>
      <c r="T452" s="258" t="s">
        <v>267</v>
      </c>
      <c r="U452" s="258" t="s">
        <v>265</v>
      </c>
      <c r="V452" s="258" t="s">
        <v>265</v>
      </c>
      <c r="W452" s="258" t="s">
        <v>265</v>
      </c>
      <c r="X452" s="258" t="s">
        <v>267</v>
      </c>
      <c r="Y452" s="258" t="s">
        <v>265</v>
      </c>
      <c r="Z452" s="258" t="s">
        <v>265</v>
      </c>
      <c r="AA452" s="258" t="s">
        <v>265</v>
      </c>
      <c r="AB452" s="258" t="s">
        <v>265</v>
      </c>
      <c r="AC452" s="258" t="s">
        <v>267</v>
      </c>
      <c r="AD452" s="258" t="s">
        <v>267</v>
      </c>
      <c r="AE452" s="258" t="s">
        <v>265</v>
      </c>
      <c r="AF452" s="258" t="s">
        <v>265</v>
      </c>
      <c r="AG452" s="258" t="s">
        <v>265</v>
      </c>
      <c r="AH452" s="258" t="s">
        <v>265</v>
      </c>
      <c r="AI452" s="258" t="s">
        <v>265</v>
      </c>
      <c r="AJ452" s="258" t="s">
        <v>265</v>
      </c>
      <c r="AK452" s="258" t="s">
        <v>265</v>
      </c>
      <c r="AL452" s="258" t="s">
        <v>265</v>
      </c>
      <c r="AM452" s="258" t="s">
        <v>265</v>
      </c>
      <c r="AN452" s="258" t="s">
        <v>265</v>
      </c>
      <c r="AO452" s="258" t="s">
        <v>265</v>
      </c>
      <c r="AP452" s="258" t="s">
        <v>265</v>
      </c>
    </row>
    <row r="453" spans="1:42" x14ac:dyDescent="0.2">
      <c r="A453" s="258">
        <v>201391</v>
      </c>
      <c r="B453" s="258" t="str">
        <f>VLOOKUP(A453,'[2]اعلام كامل'!$A$2:$E$7000,5,0)</f>
        <v>س4</v>
      </c>
      <c r="C453" s="258" t="s">
        <v>267</v>
      </c>
      <c r="D453" s="258" t="s">
        <v>267</v>
      </c>
      <c r="E453" s="258" t="s">
        <v>267</v>
      </c>
      <c r="F453" s="258" t="s">
        <v>267</v>
      </c>
      <c r="G453" s="258" t="s">
        <v>265</v>
      </c>
      <c r="H453" s="258" t="s">
        <v>265</v>
      </c>
      <c r="I453" s="258" t="s">
        <v>267</v>
      </c>
      <c r="J453" s="258" t="s">
        <v>265</v>
      </c>
      <c r="K453" s="258" t="s">
        <v>265</v>
      </c>
      <c r="L453" s="258" t="s">
        <v>267</v>
      </c>
      <c r="M453" s="258" t="s">
        <v>267</v>
      </c>
      <c r="N453" s="258" t="s">
        <v>267</v>
      </c>
      <c r="O453" s="258" t="s">
        <v>267</v>
      </c>
      <c r="P453" s="258" t="s">
        <v>265</v>
      </c>
      <c r="Q453" s="258" t="s">
        <v>267</v>
      </c>
      <c r="R453" s="258" t="s">
        <v>267</v>
      </c>
      <c r="S453" s="258" t="s">
        <v>265</v>
      </c>
      <c r="T453" s="258" t="s">
        <v>267</v>
      </c>
      <c r="U453" s="258" t="s">
        <v>267</v>
      </c>
      <c r="V453" s="258" t="s">
        <v>267</v>
      </c>
      <c r="W453" s="258" t="s">
        <v>265</v>
      </c>
      <c r="X453" s="258" t="s">
        <v>265</v>
      </c>
      <c r="Y453" s="258" t="s">
        <v>265</v>
      </c>
      <c r="Z453" s="258" t="s">
        <v>265</v>
      </c>
      <c r="AA453" s="258" t="s">
        <v>267</v>
      </c>
      <c r="AB453" s="258" t="s">
        <v>267</v>
      </c>
      <c r="AC453" s="258" t="s">
        <v>267</v>
      </c>
      <c r="AD453" s="258" t="s">
        <v>267</v>
      </c>
      <c r="AE453" s="258" t="s">
        <v>267</v>
      </c>
      <c r="AF453" s="258" t="s">
        <v>265</v>
      </c>
      <c r="AG453" s="258" t="s">
        <v>265</v>
      </c>
      <c r="AH453" s="258" t="s">
        <v>265</v>
      </c>
      <c r="AI453" s="258" t="s">
        <v>265</v>
      </c>
      <c r="AJ453" s="258" t="s">
        <v>267</v>
      </c>
      <c r="AK453" s="258" t="s">
        <v>267</v>
      </c>
      <c r="AL453" s="258" t="s">
        <v>265</v>
      </c>
      <c r="AM453" s="258" t="s">
        <v>265</v>
      </c>
      <c r="AN453" s="258" t="s">
        <v>267</v>
      </c>
      <c r="AO453" s="258" t="s">
        <v>265</v>
      </c>
      <c r="AP453" s="258" t="s">
        <v>267</v>
      </c>
    </row>
    <row r="454" spans="1:42" x14ac:dyDescent="0.2">
      <c r="A454" s="258">
        <v>201455</v>
      </c>
      <c r="B454" s="258" t="str">
        <f>VLOOKUP(A454,'[2]اعلام كامل'!$A$2:$E$7000,5,0)</f>
        <v>س4</v>
      </c>
      <c r="C454" s="258" t="s">
        <v>267</v>
      </c>
      <c r="D454" s="258" t="s">
        <v>267</v>
      </c>
      <c r="E454" s="258" t="s">
        <v>267</v>
      </c>
      <c r="F454" s="258" t="s">
        <v>267</v>
      </c>
      <c r="G454" s="258" t="s">
        <v>265</v>
      </c>
      <c r="H454" s="258" t="s">
        <v>267</v>
      </c>
      <c r="I454" s="258" t="s">
        <v>265</v>
      </c>
      <c r="J454" s="258" t="s">
        <v>267</v>
      </c>
      <c r="K454" s="258" t="s">
        <v>265</v>
      </c>
      <c r="L454" s="258" t="s">
        <v>267</v>
      </c>
      <c r="M454" s="258" t="s">
        <v>267</v>
      </c>
      <c r="N454" s="258" t="s">
        <v>265</v>
      </c>
      <c r="O454" s="258" t="s">
        <v>267</v>
      </c>
      <c r="P454" s="258" t="s">
        <v>267</v>
      </c>
      <c r="Q454" s="258" t="s">
        <v>265</v>
      </c>
      <c r="R454" s="258" t="s">
        <v>265</v>
      </c>
      <c r="S454" s="258" t="s">
        <v>265</v>
      </c>
      <c r="T454" s="258" t="s">
        <v>265</v>
      </c>
      <c r="U454" s="258" t="s">
        <v>265</v>
      </c>
      <c r="V454" s="258" t="s">
        <v>265</v>
      </c>
      <c r="W454" s="258" t="s">
        <v>267</v>
      </c>
      <c r="X454" s="258" t="s">
        <v>265</v>
      </c>
      <c r="Y454" s="258" t="s">
        <v>265</v>
      </c>
      <c r="Z454" s="258" t="s">
        <v>265</v>
      </c>
      <c r="AA454" s="258" t="s">
        <v>265</v>
      </c>
      <c r="AB454" s="258" t="s">
        <v>267</v>
      </c>
      <c r="AC454" s="258" t="s">
        <v>265</v>
      </c>
      <c r="AD454" s="258" t="s">
        <v>265</v>
      </c>
      <c r="AE454" s="258" t="s">
        <v>265</v>
      </c>
      <c r="AF454" s="258" t="s">
        <v>265</v>
      </c>
      <c r="AG454" s="258" t="s">
        <v>267</v>
      </c>
      <c r="AH454" s="258" t="s">
        <v>267</v>
      </c>
      <c r="AI454" s="258" t="s">
        <v>265</v>
      </c>
      <c r="AJ454" s="258" t="s">
        <v>265</v>
      </c>
      <c r="AK454" s="258" t="s">
        <v>265</v>
      </c>
      <c r="AL454" s="258" t="s">
        <v>265</v>
      </c>
      <c r="AM454" s="258" t="s">
        <v>265</v>
      </c>
      <c r="AN454" s="258" t="s">
        <v>265</v>
      </c>
      <c r="AO454" s="258" t="s">
        <v>265</v>
      </c>
      <c r="AP454" s="258" t="s">
        <v>265</v>
      </c>
    </row>
    <row r="455" spans="1:42" x14ac:dyDescent="0.2">
      <c r="A455" s="258">
        <v>201537</v>
      </c>
      <c r="B455" s="258" t="str">
        <f>VLOOKUP(A455,'[2]اعلام كامل'!$A$2:$E$7000,5,0)</f>
        <v>س4</v>
      </c>
      <c r="C455" s="258" t="s">
        <v>265</v>
      </c>
      <c r="D455" s="258" t="s">
        <v>267</v>
      </c>
      <c r="E455" s="258" t="s">
        <v>265</v>
      </c>
      <c r="F455" s="258" t="s">
        <v>265</v>
      </c>
      <c r="G455" s="258" t="s">
        <v>265</v>
      </c>
      <c r="H455" s="258" t="s">
        <v>265</v>
      </c>
      <c r="I455" s="258" t="s">
        <v>265</v>
      </c>
      <c r="J455" s="258" t="s">
        <v>265</v>
      </c>
      <c r="K455" s="258" t="s">
        <v>265</v>
      </c>
      <c r="L455" s="258" t="s">
        <v>267</v>
      </c>
      <c r="M455" s="258" t="s">
        <v>267</v>
      </c>
      <c r="N455" s="258" t="s">
        <v>265</v>
      </c>
      <c r="O455" s="258" t="s">
        <v>265</v>
      </c>
      <c r="P455" s="258" t="s">
        <v>267</v>
      </c>
      <c r="Q455" s="258" t="s">
        <v>265</v>
      </c>
      <c r="R455" s="258" t="s">
        <v>265</v>
      </c>
      <c r="S455" s="258" t="s">
        <v>265</v>
      </c>
      <c r="T455" s="258" t="s">
        <v>265</v>
      </c>
      <c r="U455" s="258" t="s">
        <v>265</v>
      </c>
      <c r="V455" s="258" t="s">
        <v>267</v>
      </c>
      <c r="W455" s="258" t="s">
        <v>265</v>
      </c>
      <c r="X455" s="258" t="s">
        <v>265</v>
      </c>
      <c r="Y455" s="258" t="s">
        <v>265</v>
      </c>
      <c r="Z455" s="258" t="s">
        <v>265</v>
      </c>
      <c r="AA455" s="258" t="s">
        <v>265</v>
      </c>
      <c r="AB455" s="258" t="s">
        <v>265</v>
      </c>
      <c r="AC455" s="258" t="s">
        <v>267</v>
      </c>
      <c r="AD455" s="258" t="s">
        <v>267</v>
      </c>
      <c r="AE455" s="258" t="s">
        <v>265</v>
      </c>
      <c r="AF455" s="258" t="s">
        <v>265</v>
      </c>
      <c r="AG455" s="258" t="s">
        <v>267</v>
      </c>
      <c r="AH455" s="258" t="s">
        <v>267</v>
      </c>
      <c r="AI455" s="258" t="s">
        <v>265</v>
      </c>
      <c r="AJ455" s="258" t="s">
        <v>267</v>
      </c>
      <c r="AK455" s="258" t="s">
        <v>265</v>
      </c>
      <c r="AL455" s="258" t="s">
        <v>267</v>
      </c>
      <c r="AM455" s="258" t="s">
        <v>266</v>
      </c>
      <c r="AN455" s="258" t="s">
        <v>266</v>
      </c>
      <c r="AO455" s="258" t="s">
        <v>266</v>
      </c>
      <c r="AP455" s="258" t="s">
        <v>266</v>
      </c>
    </row>
    <row r="456" spans="1:42" x14ac:dyDescent="0.2">
      <c r="A456" s="258">
        <v>201799</v>
      </c>
      <c r="B456" s="258" t="str">
        <f>VLOOKUP(A456,'[2]اعلام كامل'!$A$2:$E$7000,5,0)</f>
        <v>س4</v>
      </c>
      <c r="C456" s="258" t="s">
        <v>267</v>
      </c>
      <c r="D456" s="258" t="s">
        <v>265</v>
      </c>
      <c r="E456" s="258" t="s">
        <v>265</v>
      </c>
      <c r="F456" s="258" t="s">
        <v>265</v>
      </c>
      <c r="G456" s="258" t="s">
        <v>267</v>
      </c>
      <c r="H456" s="258" t="s">
        <v>265</v>
      </c>
      <c r="I456" s="258" t="s">
        <v>267</v>
      </c>
      <c r="J456" s="258" t="s">
        <v>267</v>
      </c>
      <c r="K456" s="258" t="s">
        <v>265</v>
      </c>
      <c r="L456" s="258" t="s">
        <v>265</v>
      </c>
      <c r="M456" s="258" t="s">
        <v>267</v>
      </c>
      <c r="N456" s="258" t="s">
        <v>265</v>
      </c>
      <c r="O456" s="258" t="s">
        <v>265</v>
      </c>
      <c r="P456" s="258" t="s">
        <v>265</v>
      </c>
      <c r="Q456" s="258" t="s">
        <v>265</v>
      </c>
      <c r="R456" s="258" t="s">
        <v>265</v>
      </c>
      <c r="S456" s="258" t="s">
        <v>265</v>
      </c>
      <c r="T456" s="258" t="s">
        <v>265</v>
      </c>
      <c r="U456" s="258" t="s">
        <v>265</v>
      </c>
      <c r="V456" s="258" t="s">
        <v>265</v>
      </c>
      <c r="W456" s="258" t="s">
        <v>265</v>
      </c>
      <c r="X456" s="258" t="s">
        <v>267</v>
      </c>
      <c r="Y456" s="258" t="s">
        <v>265</v>
      </c>
      <c r="Z456" s="258" t="s">
        <v>265</v>
      </c>
      <c r="AA456" s="258" t="s">
        <v>267</v>
      </c>
      <c r="AB456" s="258" t="s">
        <v>265</v>
      </c>
      <c r="AC456" s="258" t="s">
        <v>265</v>
      </c>
      <c r="AD456" s="258" t="s">
        <v>265</v>
      </c>
      <c r="AE456" s="258" t="s">
        <v>265</v>
      </c>
      <c r="AF456" s="258" t="s">
        <v>265</v>
      </c>
      <c r="AG456" s="258" t="s">
        <v>267</v>
      </c>
      <c r="AH456" s="258" t="s">
        <v>267</v>
      </c>
      <c r="AI456" s="258" t="s">
        <v>267</v>
      </c>
      <c r="AJ456" s="258" t="s">
        <v>265</v>
      </c>
      <c r="AK456" s="258" t="s">
        <v>267</v>
      </c>
      <c r="AL456" s="258" t="s">
        <v>265</v>
      </c>
      <c r="AM456" s="258" t="s">
        <v>266</v>
      </c>
      <c r="AN456" s="258" t="s">
        <v>267</v>
      </c>
      <c r="AO456" s="258" t="s">
        <v>266</v>
      </c>
      <c r="AP456" s="258" t="s">
        <v>267</v>
      </c>
    </row>
    <row r="457" spans="1:42" x14ac:dyDescent="0.2">
      <c r="A457" s="258">
        <v>202183</v>
      </c>
      <c r="B457" s="258" t="str">
        <f>VLOOKUP(A457,'[2]اعلام كامل'!$A$2:$E$7000,5,0)</f>
        <v>س4</v>
      </c>
      <c r="C457" s="258" t="s">
        <v>265</v>
      </c>
      <c r="D457" s="258" t="s">
        <v>267</v>
      </c>
      <c r="E457" s="258" t="s">
        <v>265</v>
      </c>
      <c r="F457" s="258" t="s">
        <v>267</v>
      </c>
      <c r="G457" s="258" t="s">
        <v>265</v>
      </c>
      <c r="H457" s="258" t="s">
        <v>265</v>
      </c>
      <c r="I457" s="258" t="s">
        <v>267</v>
      </c>
      <c r="J457" s="258" t="s">
        <v>265</v>
      </c>
      <c r="K457" s="258" t="s">
        <v>267</v>
      </c>
      <c r="L457" s="258" t="s">
        <v>265</v>
      </c>
      <c r="M457" s="258" t="s">
        <v>267</v>
      </c>
      <c r="N457" s="258" t="s">
        <v>265</v>
      </c>
      <c r="O457" s="258" t="s">
        <v>265</v>
      </c>
      <c r="P457" s="258" t="s">
        <v>265</v>
      </c>
      <c r="Q457" s="258" t="s">
        <v>267</v>
      </c>
      <c r="R457" s="258" t="s">
        <v>267</v>
      </c>
      <c r="S457" s="258" t="s">
        <v>265</v>
      </c>
      <c r="T457" s="258" t="s">
        <v>265</v>
      </c>
      <c r="U457" s="258" t="s">
        <v>265</v>
      </c>
      <c r="V457" s="258" t="s">
        <v>265</v>
      </c>
      <c r="W457" s="258" t="s">
        <v>267</v>
      </c>
      <c r="X457" s="258" t="s">
        <v>265</v>
      </c>
      <c r="Y457" s="258" t="s">
        <v>265</v>
      </c>
      <c r="Z457" s="258" t="s">
        <v>265</v>
      </c>
      <c r="AA457" s="258" t="s">
        <v>265</v>
      </c>
      <c r="AB457" s="258" t="s">
        <v>265</v>
      </c>
      <c r="AC457" s="258" t="s">
        <v>265</v>
      </c>
      <c r="AD457" s="258" t="s">
        <v>265</v>
      </c>
      <c r="AE457" s="258" t="s">
        <v>265</v>
      </c>
      <c r="AF457" s="258" t="s">
        <v>265</v>
      </c>
      <c r="AG457" s="258" t="s">
        <v>265</v>
      </c>
      <c r="AH457" s="258" t="s">
        <v>265</v>
      </c>
      <c r="AI457" s="258" t="s">
        <v>265</v>
      </c>
      <c r="AJ457" s="258" t="s">
        <v>265</v>
      </c>
      <c r="AK457" s="258" t="s">
        <v>265</v>
      </c>
      <c r="AL457" s="258" t="s">
        <v>265</v>
      </c>
      <c r="AM457" s="258" t="s">
        <v>265</v>
      </c>
      <c r="AN457" s="258" t="s">
        <v>265</v>
      </c>
      <c r="AO457" s="258" t="s">
        <v>265</v>
      </c>
      <c r="AP457" s="258" t="s">
        <v>267</v>
      </c>
    </row>
    <row r="458" spans="1:42" x14ac:dyDescent="0.2">
      <c r="A458" s="258">
        <v>202208</v>
      </c>
      <c r="B458" s="258" t="str">
        <f>VLOOKUP(A458,'[2]اعلام كامل'!$A$2:$E$7000,5,0)</f>
        <v>س4</v>
      </c>
      <c r="C458" s="258" t="s">
        <v>266</v>
      </c>
      <c r="D458" s="258" t="s">
        <v>266</v>
      </c>
      <c r="E458" s="258" t="s">
        <v>266</v>
      </c>
      <c r="F458" s="258" t="s">
        <v>266</v>
      </c>
      <c r="G458" s="258" t="s">
        <v>266</v>
      </c>
      <c r="H458" s="258" t="s">
        <v>266</v>
      </c>
      <c r="I458" s="258" t="s">
        <v>266</v>
      </c>
      <c r="J458" s="258" t="s">
        <v>266</v>
      </c>
      <c r="K458" s="258" t="s">
        <v>266</v>
      </c>
      <c r="L458" s="258" t="s">
        <v>266</v>
      </c>
      <c r="M458" s="258" t="s">
        <v>266</v>
      </c>
      <c r="N458" s="258" t="s">
        <v>266</v>
      </c>
      <c r="O458" s="258" t="s">
        <v>266</v>
      </c>
      <c r="P458" s="258" t="s">
        <v>266</v>
      </c>
      <c r="Q458" s="258" t="s">
        <v>266</v>
      </c>
      <c r="R458" s="258" t="s">
        <v>265</v>
      </c>
      <c r="S458" s="258" t="s">
        <v>267</v>
      </c>
      <c r="T458" s="258" t="s">
        <v>266</v>
      </c>
      <c r="U458" s="258" t="s">
        <v>266</v>
      </c>
      <c r="V458" s="258" t="s">
        <v>266</v>
      </c>
      <c r="W458" s="258" t="s">
        <v>266</v>
      </c>
      <c r="X458" s="258" t="s">
        <v>265</v>
      </c>
      <c r="Y458" s="258" t="s">
        <v>266</v>
      </c>
      <c r="Z458" s="258" t="s">
        <v>265</v>
      </c>
      <c r="AA458" s="258" t="s">
        <v>265</v>
      </c>
      <c r="AB458" s="258" t="s">
        <v>266</v>
      </c>
      <c r="AC458" s="258" t="s">
        <v>266</v>
      </c>
      <c r="AD458" s="258" t="s">
        <v>266</v>
      </c>
      <c r="AE458" s="258" t="s">
        <v>267</v>
      </c>
      <c r="AF458" s="258" t="s">
        <v>265</v>
      </c>
      <c r="AG458" s="258" t="s">
        <v>265</v>
      </c>
      <c r="AH458" s="258" t="s">
        <v>265</v>
      </c>
      <c r="AI458" s="258" t="s">
        <v>265</v>
      </c>
      <c r="AJ458" s="258" t="s">
        <v>267</v>
      </c>
      <c r="AK458" s="258" t="s">
        <v>265</v>
      </c>
      <c r="AL458" s="258" t="s">
        <v>265</v>
      </c>
      <c r="AM458" s="258" t="s">
        <v>265</v>
      </c>
      <c r="AN458" s="258" t="s">
        <v>267</v>
      </c>
      <c r="AO458" s="258" t="s">
        <v>267</v>
      </c>
      <c r="AP458" s="258" t="s">
        <v>265</v>
      </c>
    </row>
    <row r="459" spans="1:42" x14ac:dyDescent="0.2">
      <c r="A459" s="258">
        <v>202261</v>
      </c>
      <c r="B459" s="258" t="str">
        <f>VLOOKUP(A459,'[2]اعلام كامل'!$A$2:$E$7000,5,0)</f>
        <v>س4</v>
      </c>
      <c r="C459" s="258" t="s">
        <v>265</v>
      </c>
      <c r="D459" s="258" t="s">
        <v>265</v>
      </c>
      <c r="E459" s="258" t="s">
        <v>267</v>
      </c>
      <c r="F459" s="258" t="s">
        <v>267</v>
      </c>
      <c r="G459" s="258" t="s">
        <v>267</v>
      </c>
      <c r="H459" s="258" t="s">
        <v>267</v>
      </c>
      <c r="I459" s="258" t="s">
        <v>267</v>
      </c>
      <c r="J459" s="258" t="s">
        <v>265</v>
      </c>
      <c r="K459" s="258" t="s">
        <v>265</v>
      </c>
      <c r="L459" s="258" t="s">
        <v>267</v>
      </c>
      <c r="M459" s="258" t="s">
        <v>265</v>
      </c>
      <c r="N459" s="258" t="s">
        <v>265</v>
      </c>
      <c r="O459" s="258" t="s">
        <v>267</v>
      </c>
      <c r="P459" s="258" t="s">
        <v>267</v>
      </c>
      <c r="Q459" s="258" t="s">
        <v>265</v>
      </c>
      <c r="R459" s="258" t="s">
        <v>267</v>
      </c>
      <c r="S459" s="258" t="s">
        <v>265</v>
      </c>
      <c r="T459" s="258" t="s">
        <v>265</v>
      </c>
      <c r="U459" s="258" t="s">
        <v>267</v>
      </c>
      <c r="V459" s="258" t="s">
        <v>265</v>
      </c>
      <c r="W459" s="258" t="s">
        <v>265</v>
      </c>
      <c r="X459" s="258" t="s">
        <v>265</v>
      </c>
      <c r="Y459" s="258" t="s">
        <v>265</v>
      </c>
      <c r="Z459" s="258" t="s">
        <v>267</v>
      </c>
      <c r="AA459" s="258" t="s">
        <v>265</v>
      </c>
      <c r="AB459" s="258" t="s">
        <v>265</v>
      </c>
      <c r="AC459" s="258" t="s">
        <v>265</v>
      </c>
      <c r="AD459" s="258" t="s">
        <v>265</v>
      </c>
      <c r="AE459" s="258" t="s">
        <v>265</v>
      </c>
      <c r="AF459" s="258" t="s">
        <v>266</v>
      </c>
      <c r="AG459" s="258" t="s">
        <v>267</v>
      </c>
      <c r="AH459" s="258" t="s">
        <v>265</v>
      </c>
      <c r="AI459" s="258" t="s">
        <v>267</v>
      </c>
      <c r="AJ459" s="258" t="s">
        <v>267</v>
      </c>
      <c r="AK459" s="258" t="s">
        <v>265</v>
      </c>
      <c r="AL459" s="258" t="s">
        <v>265</v>
      </c>
      <c r="AM459" s="258" t="s">
        <v>265</v>
      </c>
      <c r="AN459" s="258" t="s">
        <v>265</v>
      </c>
      <c r="AO459" s="258" t="s">
        <v>267</v>
      </c>
      <c r="AP459" s="258" t="s">
        <v>265</v>
      </c>
    </row>
    <row r="460" spans="1:42" x14ac:dyDescent="0.2">
      <c r="A460" s="258">
        <v>202345</v>
      </c>
      <c r="B460" s="258" t="str">
        <f>VLOOKUP(A460,'[2]اعلام كامل'!$A$2:$E$7000,5,0)</f>
        <v>س4</v>
      </c>
      <c r="C460" s="258" t="s">
        <v>265</v>
      </c>
      <c r="D460" s="258" t="s">
        <v>265</v>
      </c>
      <c r="E460" s="258" t="s">
        <v>267</v>
      </c>
      <c r="F460" s="258" t="s">
        <v>267</v>
      </c>
      <c r="G460" s="258" t="s">
        <v>267</v>
      </c>
      <c r="H460" s="258" t="s">
        <v>267</v>
      </c>
      <c r="I460" s="258" t="s">
        <v>267</v>
      </c>
      <c r="J460" s="258" t="s">
        <v>267</v>
      </c>
      <c r="K460" s="258" t="s">
        <v>267</v>
      </c>
      <c r="L460" s="258" t="s">
        <v>267</v>
      </c>
      <c r="M460" s="258" t="s">
        <v>265</v>
      </c>
      <c r="N460" s="258" t="s">
        <v>265</v>
      </c>
      <c r="O460" s="258" t="s">
        <v>265</v>
      </c>
      <c r="P460" s="258" t="s">
        <v>265</v>
      </c>
      <c r="Q460" s="258" t="s">
        <v>265</v>
      </c>
      <c r="R460" s="258" t="s">
        <v>265</v>
      </c>
      <c r="S460" s="258" t="s">
        <v>267</v>
      </c>
      <c r="T460" s="258" t="s">
        <v>265</v>
      </c>
      <c r="U460" s="258" t="s">
        <v>265</v>
      </c>
      <c r="V460" s="258" t="s">
        <v>265</v>
      </c>
      <c r="W460" s="258" t="s">
        <v>265</v>
      </c>
      <c r="X460" s="258" t="s">
        <v>265</v>
      </c>
      <c r="Y460" s="258" t="s">
        <v>265</v>
      </c>
      <c r="Z460" s="258" t="s">
        <v>265</v>
      </c>
      <c r="AA460" s="258" t="s">
        <v>267</v>
      </c>
      <c r="AB460" s="258" t="s">
        <v>265</v>
      </c>
      <c r="AC460" s="258" t="s">
        <v>267</v>
      </c>
      <c r="AD460" s="258" t="s">
        <v>267</v>
      </c>
      <c r="AE460" s="258" t="s">
        <v>265</v>
      </c>
      <c r="AF460" s="258" t="s">
        <v>267</v>
      </c>
      <c r="AG460" s="258" t="s">
        <v>266</v>
      </c>
      <c r="AH460" s="258" t="s">
        <v>266</v>
      </c>
      <c r="AI460" s="258" t="s">
        <v>267</v>
      </c>
      <c r="AJ460" s="258" t="s">
        <v>266</v>
      </c>
      <c r="AK460" s="258" t="s">
        <v>265</v>
      </c>
      <c r="AL460" s="258" t="s">
        <v>265</v>
      </c>
      <c r="AM460" s="258" t="s">
        <v>267</v>
      </c>
      <c r="AN460" s="258" t="s">
        <v>266</v>
      </c>
      <c r="AO460" s="258" t="s">
        <v>267</v>
      </c>
      <c r="AP460" s="258" t="s">
        <v>267</v>
      </c>
    </row>
    <row r="461" spans="1:42" x14ac:dyDescent="0.2">
      <c r="A461" s="258">
        <v>202403</v>
      </c>
      <c r="B461" s="258" t="str">
        <f>VLOOKUP(A461,'[2]اعلام كامل'!$A$2:$E$7000,5,0)</f>
        <v>س4</v>
      </c>
      <c r="C461" s="258" t="s">
        <v>265</v>
      </c>
      <c r="D461" s="258" t="s">
        <v>265</v>
      </c>
      <c r="E461" s="258" t="s">
        <v>265</v>
      </c>
      <c r="F461" s="258" t="s">
        <v>267</v>
      </c>
      <c r="G461" s="258" t="s">
        <v>265</v>
      </c>
      <c r="H461" s="258" t="s">
        <v>267</v>
      </c>
      <c r="I461" s="258" t="s">
        <v>265</v>
      </c>
      <c r="J461" s="258" t="s">
        <v>265</v>
      </c>
      <c r="K461" s="258" t="s">
        <v>265</v>
      </c>
      <c r="L461" s="258" t="s">
        <v>267</v>
      </c>
      <c r="M461" s="258" t="s">
        <v>267</v>
      </c>
      <c r="N461" s="258" t="s">
        <v>267</v>
      </c>
      <c r="O461" s="258" t="s">
        <v>267</v>
      </c>
      <c r="P461" s="258" t="s">
        <v>267</v>
      </c>
      <c r="Q461" s="258" t="s">
        <v>267</v>
      </c>
      <c r="R461" s="258" t="s">
        <v>267</v>
      </c>
      <c r="S461" s="258" t="s">
        <v>265</v>
      </c>
      <c r="T461" s="258" t="s">
        <v>267</v>
      </c>
      <c r="U461" s="258" t="s">
        <v>265</v>
      </c>
      <c r="V461" s="258" t="s">
        <v>267</v>
      </c>
      <c r="W461" s="258" t="s">
        <v>265</v>
      </c>
      <c r="X461" s="258" t="s">
        <v>265</v>
      </c>
      <c r="Y461" s="258" t="s">
        <v>265</v>
      </c>
      <c r="Z461" s="258" t="s">
        <v>265</v>
      </c>
      <c r="AA461" s="258" t="s">
        <v>267</v>
      </c>
      <c r="AB461" s="258" t="s">
        <v>267</v>
      </c>
      <c r="AC461" s="258" t="s">
        <v>267</v>
      </c>
      <c r="AD461" s="258" t="s">
        <v>267</v>
      </c>
      <c r="AE461" s="258" t="s">
        <v>267</v>
      </c>
      <c r="AF461" s="258" t="s">
        <v>265</v>
      </c>
      <c r="AG461" s="258" t="s">
        <v>265</v>
      </c>
      <c r="AH461" s="258" t="s">
        <v>265</v>
      </c>
      <c r="AI461" s="258" t="s">
        <v>265</v>
      </c>
      <c r="AJ461" s="258" t="s">
        <v>265</v>
      </c>
      <c r="AK461" s="258" t="s">
        <v>265</v>
      </c>
      <c r="AL461" s="258" t="s">
        <v>265</v>
      </c>
      <c r="AM461" s="258" t="s">
        <v>265</v>
      </c>
      <c r="AN461" s="258" t="s">
        <v>265</v>
      </c>
      <c r="AO461" s="258" t="s">
        <v>265</v>
      </c>
      <c r="AP461" s="258" t="s">
        <v>265</v>
      </c>
    </row>
    <row r="462" spans="1:42" x14ac:dyDescent="0.2">
      <c r="A462" s="258">
        <v>202439</v>
      </c>
      <c r="B462" s="258" t="str">
        <f>VLOOKUP(A462,'[2]اعلام كامل'!$A$2:$E$7000,5,0)</f>
        <v>س4</v>
      </c>
      <c r="C462" s="258" t="s">
        <v>265</v>
      </c>
      <c r="D462" s="258" t="s">
        <v>265</v>
      </c>
      <c r="E462" s="258" t="s">
        <v>267</v>
      </c>
      <c r="F462" s="258" t="s">
        <v>267</v>
      </c>
      <c r="G462" s="258" t="s">
        <v>267</v>
      </c>
      <c r="H462" s="258" t="s">
        <v>267</v>
      </c>
      <c r="I462" s="258" t="s">
        <v>265</v>
      </c>
      <c r="J462" s="258" t="s">
        <v>265</v>
      </c>
      <c r="K462" s="258" t="s">
        <v>265</v>
      </c>
      <c r="L462" s="258" t="s">
        <v>265</v>
      </c>
      <c r="M462" s="258" t="s">
        <v>265</v>
      </c>
      <c r="N462" s="258" t="s">
        <v>265</v>
      </c>
      <c r="O462" s="258" t="s">
        <v>267</v>
      </c>
      <c r="P462" s="258" t="s">
        <v>267</v>
      </c>
      <c r="Q462" s="258" t="s">
        <v>267</v>
      </c>
      <c r="R462" s="258" t="s">
        <v>267</v>
      </c>
      <c r="S462" s="258" t="s">
        <v>267</v>
      </c>
      <c r="T462" s="258" t="s">
        <v>267</v>
      </c>
      <c r="U462" s="258" t="s">
        <v>267</v>
      </c>
      <c r="V462" s="258" t="s">
        <v>267</v>
      </c>
      <c r="W462" s="258" t="s">
        <v>267</v>
      </c>
      <c r="X462" s="258" t="s">
        <v>265</v>
      </c>
      <c r="Y462" s="258" t="s">
        <v>267</v>
      </c>
      <c r="Z462" s="258" t="s">
        <v>265</v>
      </c>
      <c r="AA462" s="258" t="s">
        <v>267</v>
      </c>
      <c r="AB462" s="258" t="s">
        <v>267</v>
      </c>
      <c r="AC462" s="258" t="s">
        <v>267</v>
      </c>
      <c r="AD462" s="258" t="s">
        <v>267</v>
      </c>
      <c r="AE462" s="258" t="s">
        <v>267</v>
      </c>
      <c r="AF462" s="258" t="s">
        <v>265</v>
      </c>
      <c r="AG462" s="258" t="s">
        <v>266</v>
      </c>
      <c r="AH462" s="258" t="s">
        <v>265</v>
      </c>
      <c r="AI462" s="258" t="s">
        <v>265</v>
      </c>
      <c r="AJ462" s="258" t="s">
        <v>266</v>
      </c>
      <c r="AK462" s="258" t="s">
        <v>265</v>
      </c>
      <c r="AL462" s="258" t="s">
        <v>265</v>
      </c>
      <c r="AM462" s="258" t="s">
        <v>265</v>
      </c>
      <c r="AN462" s="258" t="s">
        <v>265</v>
      </c>
      <c r="AO462" s="258" t="s">
        <v>265</v>
      </c>
      <c r="AP462" s="258" t="s">
        <v>265</v>
      </c>
    </row>
    <row r="463" spans="1:42" x14ac:dyDescent="0.2">
      <c r="A463" s="258">
        <v>202919</v>
      </c>
      <c r="B463" s="258" t="str">
        <f>VLOOKUP(A463,'[2]اعلام كامل'!$A$2:$E$7000,5,0)</f>
        <v>س4</v>
      </c>
      <c r="C463" s="258" t="s">
        <v>265</v>
      </c>
      <c r="D463" s="258" t="s">
        <v>265</v>
      </c>
      <c r="E463" s="258" t="s">
        <v>265</v>
      </c>
      <c r="F463" s="258" t="s">
        <v>267</v>
      </c>
      <c r="G463" s="258" t="s">
        <v>265</v>
      </c>
      <c r="H463" s="258" t="s">
        <v>265</v>
      </c>
      <c r="I463" s="258" t="s">
        <v>267</v>
      </c>
      <c r="J463" s="258" t="s">
        <v>265</v>
      </c>
      <c r="K463" s="258" t="s">
        <v>265</v>
      </c>
      <c r="L463" s="258" t="s">
        <v>265</v>
      </c>
      <c r="M463" s="258" t="s">
        <v>265</v>
      </c>
      <c r="N463" s="258" t="s">
        <v>267</v>
      </c>
      <c r="O463" s="258" t="s">
        <v>265</v>
      </c>
      <c r="P463" s="258" t="s">
        <v>267</v>
      </c>
      <c r="Q463" s="258" t="s">
        <v>265</v>
      </c>
      <c r="R463" s="258" t="s">
        <v>265</v>
      </c>
      <c r="S463" s="258" t="s">
        <v>265</v>
      </c>
      <c r="T463" s="258" t="s">
        <v>265</v>
      </c>
      <c r="U463" s="258" t="s">
        <v>265</v>
      </c>
      <c r="V463" s="258" t="s">
        <v>265</v>
      </c>
      <c r="W463" s="258" t="s">
        <v>267</v>
      </c>
      <c r="X463" s="258" t="s">
        <v>265</v>
      </c>
      <c r="Y463" s="258" t="s">
        <v>265</v>
      </c>
      <c r="Z463" s="258" t="s">
        <v>265</v>
      </c>
      <c r="AA463" s="258" t="s">
        <v>265</v>
      </c>
      <c r="AB463" s="258" t="s">
        <v>265</v>
      </c>
      <c r="AC463" s="258" t="s">
        <v>267</v>
      </c>
      <c r="AD463" s="258" t="s">
        <v>267</v>
      </c>
      <c r="AE463" s="258" t="s">
        <v>265</v>
      </c>
      <c r="AF463" s="258" t="s">
        <v>265</v>
      </c>
      <c r="AG463" s="258" t="s">
        <v>265</v>
      </c>
      <c r="AH463" s="258" t="s">
        <v>267</v>
      </c>
      <c r="AI463" s="258" t="s">
        <v>265</v>
      </c>
      <c r="AJ463" s="258" t="s">
        <v>267</v>
      </c>
      <c r="AK463" s="258" t="s">
        <v>265</v>
      </c>
      <c r="AL463" s="258" t="s">
        <v>266</v>
      </c>
      <c r="AM463" s="258" t="s">
        <v>266</v>
      </c>
      <c r="AN463" s="258" t="s">
        <v>266</v>
      </c>
      <c r="AO463" s="258" t="s">
        <v>266</v>
      </c>
      <c r="AP463" s="258" t="s">
        <v>266</v>
      </c>
    </row>
    <row r="464" spans="1:42" x14ac:dyDescent="0.2">
      <c r="A464" s="258">
        <v>203150</v>
      </c>
      <c r="B464" s="258" t="str">
        <f>VLOOKUP(A464,'[2]اعلام كامل'!$A$2:$E$7000,5,0)</f>
        <v>س4</v>
      </c>
      <c r="C464" s="258" t="s">
        <v>265</v>
      </c>
      <c r="D464" s="258" t="s">
        <v>267</v>
      </c>
      <c r="E464" s="258" t="s">
        <v>266</v>
      </c>
      <c r="F464" s="258" t="s">
        <v>266</v>
      </c>
      <c r="G464" s="258" t="s">
        <v>266</v>
      </c>
      <c r="H464" s="258" t="s">
        <v>266</v>
      </c>
      <c r="I464" s="258" t="s">
        <v>266</v>
      </c>
      <c r="J464" s="258" t="s">
        <v>266</v>
      </c>
      <c r="K464" s="258" t="s">
        <v>266</v>
      </c>
      <c r="L464" s="258" t="s">
        <v>266</v>
      </c>
      <c r="M464" s="258" t="s">
        <v>266</v>
      </c>
      <c r="N464" s="258" t="s">
        <v>266</v>
      </c>
      <c r="O464" s="258" t="s">
        <v>266</v>
      </c>
      <c r="P464" s="258" t="s">
        <v>266</v>
      </c>
      <c r="Q464" s="258" t="s">
        <v>266</v>
      </c>
      <c r="R464" s="258" t="s">
        <v>266</v>
      </c>
      <c r="S464" s="258" t="s">
        <v>266</v>
      </c>
      <c r="T464" s="258" t="s">
        <v>266</v>
      </c>
      <c r="U464" s="258" t="s">
        <v>266</v>
      </c>
      <c r="V464" s="258" t="s">
        <v>266</v>
      </c>
      <c r="W464" s="258" t="s">
        <v>266</v>
      </c>
      <c r="X464" s="258" t="s">
        <v>265</v>
      </c>
      <c r="Y464" s="258" t="s">
        <v>266</v>
      </c>
      <c r="Z464" s="258" t="s">
        <v>266</v>
      </c>
      <c r="AA464" s="258" t="s">
        <v>266</v>
      </c>
      <c r="AB464" s="258" t="s">
        <v>265</v>
      </c>
      <c r="AC464" s="258" t="s">
        <v>265</v>
      </c>
      <c r="AD464" s="258" t="s">
        <v>265</v>
      </c>
      <c r="AE464" s="258" t="s">
        <v>265</v>
      </c>
      <c r="AF464" s="258" t="s">
        <v>265</v>
      </c>
      <c r="AG464" s="258" t="s">
        <v>265</v>
      </c>
      <c r="AH464" s="258" t="s">
        <v>267</v>
      </c>
      <c r="AI464" s="258" t="s">
        <v>266</v>
      </c>
      <c r="AJ464" s="258" t="s">
        <v>265</v>
      </c>
      <c r="AK464" s="258" t="s">
        <v>265</v>
      </c>
      <c r="AL464" s="258" t="s">
        <v>267</v>
      </c>
      <c r="AM464" s="258" t="s">
        <v>265</v>
      </c>
      <c r="AN464" s="258" t="s">
        <v>265</v>
      </c>
      <c r="AO464" s="258" t="s">
        <v>265</v>
      </c>
      <c r="AP464" s="258" t="s">
        <v>265</v>
      </c>
    </row>
    <row r="465" spans="1:42" x14ac:dyDescent="0.2">
      <c r="A465" s="258">
        <v>203189</v>
      </c>
      <c r="B465" s="258" t="str">
        <f>VLOOKUP(A465,'[2]اعلام كامل'!$A$2:$E$7000,5,0)</f>
        <v>س4</v>
      </c>
      <c r="C465" s="258" t="s">
        <v>265</v>
      </c>
      <c r="D465" s="258" t="s">
        <v>265</v>
      </c>
      <c r="E465" s="258" t="s">
        <v>265</v>
      </c>
      <c r="F465" s="258" t="s">
        <v>267</v>
      </c>
      <c r="G465" s="258" t="s">
        <v>265</v>
      </c>
      <c r="H465" s="258" t="s">
        <v>265</v>
      </c>
      <c r="I465" s="258" t="s">
        <v>267</v>
      </c>
      <c r="J465" s="258" t="s">
        <v>267</v>
      </c>
      <c r="K465" s="258" t="s">
        <v>267</v>
      </c>
      <c r="L465" s="258" t="s">
        <v>267</v>
      </c>
      <c r="M465" s="258" t="s">
        <v>266</v>
      </c>
      <c r="N465" s="258" t="s">
        <v>267</v>
      </c>
      <c r="O465" s="258" t="s">
        <v>267</v>
      </c>
      <c r="P465" s="258" t="s">
        <v>265</v>
      </c>
      <c r="Q465" s="258" t="s">
        <v>265</v>
      </c>
      <c r="R465" s="258" t="s">
        <v>267</v>
      </c>
      <c r="S465" s="258" t="s">
        <v>267</v>
      </c>
      <c r="T465" s="258" t="s">
        <v>267</v>
      </c>
      <c r="U465" s="258" t="s">
        <v>267</v>
      </c>
      <c r="V465" s="258" t="s">
        <v>265</v>
      </c>
      <c r="W465" s="258" t="s">
        <v>267</v>
      </c>
      <c r="X465" s="258" t="s">
        <v>267</v>
      </c>
      <c r="Y465" s="258" t="s">
        <v>265</v>
      </c>
      <c r="Z465" s="258" t="s">
        <v>266</v>
      </c>
      <c r="AA465" s="258" t="s">
        <v>265</v>
      </c>
      <c r="AB465" s="258" t="s">
        <v>267</v>
      </c>
      <c r="AC465" s="258" t="s">
        <v>267</v>
      </c>
      <c r="AD465" s="258" t="s">
        <v>267</v>
      </c>
      <c r="AE465" s="258" t="s">
        <v>267</v>
      </c>
      <c r="AF465" s="258" t="s">
        <v>267</v>
      </c>
      <c r="AG465" s="258" t="s">
        <v>265</v>
      </c>
      <c r="AH465" s="258" t="s">
        <v>267</v>
      </c>
      <c r="AI465" s="258" t="s">
        <v>267</v>
      </c>
      <c r="AJ465" s="258" t="s">
        <v>265</v>
      </c>
      <c r="AK465" s="258" t="s">
        <v>267</v>
      </c>
      <c r="AL465" s="258" t="s">
        <v>267</v>
      </c>
      <c r="AM465" s="258" t="s">
        <v>266</v>
      </c>
      <c r="AN465" s="258" t="s">
        <v>265</v>
      </c>
      <c r="AO465" s="258" t="s">
        <v>266</v>
      </c>
      <c r="AP465" s="258" t="s">
        <v>267</v>
      </c>
    </row>
    <row r="466" spans="1:42" x14ac:dyDescent="0.2">
      <c r="A466" s="258">
        <v>203263</v>
      </c>
      <c r="B466" s="258" t="str">
        <f>VLOOKUP(A466,'[2]اعلام كامل'!$A$2:$E$7000,5,0)</f>
        <v>س4</v>
      </c>
      <c r="C466" s="258" t="s">
        <v>267</v>
      </c>
      <c r="D466" s="258" t="s">
        <v>265</v>
      </c>
      <c r="E466" s="258" t="s">
        <v>265</v>
      </c>
      <c r="F466" s="258" t="s">
        <v>265</v>
      </c>
      <c r="G466" s="258" t="s">
        <v>265</v>
      </c>
      <c r="H466" s="258" t="s">
        <v>267</v>
      </c>
      <c r="I466" s="258" t="s">
        <v>267</v>
      </c>
      <c r="J466" s="258" t="s">
        <v>267</v>
      </c>
      <c r="K466" s="258" t="s">
        <v>265</v>
      </c>
      <c r="L466" s="258" t="s">
        <v>267</v>
      </c>
      <c r="M466" s="258" t="s">
        <v>265</v>
      </c>
      <c r="N466" s="258" t="s">
        <v>267</v>
      </c>
      <c r="O466" s="258" t="s">
        <v>267</v>
      </c>
      <c r="P466" s="258" t="s">
        <v>265</v>
      </c>
      <c r="Q466" s="258" t="s">
        <v>267</v>
      </c>
      <c r="R466" s="258" t="s">
        <v>265</v>
      </c>
      <c r="S466" s="258" t="s">
        <v>265</v>
      </c>
      <c r="T466" s="258" t="s">
        <v>267</v>
      </c>
      <c r="U466" s="258" t="s">
        <v>267</v>
      </c>
      <c r="V466" s="258" t="s">
        <v>265</v>
      </c>
      <c r="W466" s="258" t="s">
        <v>265</v>
      </c>
      <c r="X466" s="258" t="s">
        <v>265</v>
      </c>
      <c r="Y466" s="258" t="s">
        <v>265</v>
      </c>
      <c r="Z466" s="258" t="s">
        <v>267</v>
      </c>
      <c r="AA466" s="258" t="s">
        <v>267</v>
      </c>
      <c r="AB466" s="258" t="s">
        <v>267</v>
      </c>
      <c r="AC466" s="258" t="s">
        <v>265</v>
      </c>
      <c r="AD466" s="258" t="s">
        <v>265</v>
      </c>
      <c r="AE466" s="258" t="s">
        <v>265</v>
      </c>
      <c r="AF466" s="258" t="s">
        <v>265</v>
      </c>
      <c r="AG466" s="258" t="s">
        <v>266</v>
      </c>
      <c r="AH466" s="258" t="s">
        <v>265</v>
      </c>
      <c r="AI466" s="258" t="s">
        <v>265</v>
      </c>
      <c r="AJ466" s="258" t="s">
        <v>265</v>
      </c>
      <c r="AK466" s="258" t="s">
        <v>265</v>
      </c>
      <c r="AL466" s="258" t="s">
        <v>265</v>
      </c>
      <c r="AM466" s="258" t="s">
        <v>265</v>
      </c>
      <c r="AN466" s="258" t="s">
        <v>265</v>
      </c>
      <c r="AO466" s="258" t="s">
        <v>265</v>
      </c>
      <c r="AP466" s="258" t="s">
        <v>265</v>
      </c>
    </row>
    <row r="467" spans="1:42" x14ac:dyDescent="0.2">
      <c r="A467" s="258">
        <v>203320</v>
      </c>
      <c r="B467" s="258" t="str">
        <f>VLOOKUP(A467,'[2]اعلام كامل'!$A$2:$E$7000,5,0)</f>
        <v>س4</v>
      </c>
      <c r="C467" s="258" t="s">
        <v>265</v>
      </c>
      <c r="D467" s="258" t="s">
        <v>265</v>
      </c>
      <c r="E467" s="258" t="s">
        <v>265</v>
      </c>
      <c r="F467" s="258" t="s">
        <v>265</v>
      </c>
      <c r="G467" s="258" t="s">
        <v>265</v>
      </c>
      <c r="H467" s="258" t="s">
        <v>267</v>
      </c>
      <c r="I467" s="258" t="s">
        <v>265</v>
      </c>
      <c r="J467" s="258" t="s">
        <v>267</v>
      </c>
      <c r="K467" s="258" t="s">
        <v>265</v>
      </c>
      <c r="L467" s="258" t="s">
        <v>265</v>
      </c>
      <c r="M467" s="258" t="s">
        <v>265</v>
      </c>
      <c r="N467" s="258" t="s">
        <v>267</v>
      </c>
      <c r="O467" s="258" t="s">
        <v>267</v>
      </c>
      <c r="P467" s="258" t="s">
        <v>267</v>
      </c>
      <c r="Q467" s="258" t="s">
        <v>265</v>
      </c>
      <c r="R467" s="258" t="s">
        <v>265</v>
      </c>
      <c r="S467" s="258" t="s">
        <v>265</v>
      </c>
      <c r="T467" s="258" t="s">
        <v>265</v>
      </c>
      <c r="U467" s="258" t="s">
        <v>267</v>
      </c>
      <c r="V467" s="258" t="s">
        <v>265</v>
      </c>
      <c r="W467" s="258" t="s">
        <v>267</v>
      </c>
      <c r="X467" s="258" t="s">
        <v>265</v>
      </c>
      <c r="Y467" s="258" t="s">
        <v>265</v>
      </c>
      <c r="Z467" s="258" t="s">
        <v>267</v>
      </c>
      <c r="AA467" s="258" t="s">
        <v>267</v>
      </c>
      <c r="AB467" s="258" t="s">
        <v>265</v>
      </c>
      <c r="AC467" s="258" t="s">
        <v>265</v>
      </c>
      <c r="AD467" s="258" t="s">
        <v>265</v>
      </c>
      <c r="AE467" s="258" t="s">
        <v>267</v>
      </c>
      <c r="AF467" s="258" t="s">
        <v>267</v>
      </c>
      <c r="AG467" s="258" t="s">
        <v>266</v>
      </c>
      <c r="AH467" s="258" t="s">
        <v>267</v>
      </c>
      <c r="AI467" s="258" t="s">
        <v>266</v>
      </c>
      <c r="AJ467" s="258" t="s">
        <v>267</v>
      </c>
      <c r="AK467" s="258" t="s">
        <v>267</v>
      </c>
      <c r="AL467" s="258" t="s">
        <v>266</v>
      </c>
      <c r="AM467" s="258" t="s">
        <v>266</v>
      </c>
      <c r="AN467" s="258" t="s">
        <v>266</v>
      </c>
      <c r="AO467" s="258" t="s">
        <v>266</v>
      </c>
      <c r="AP467" s="258" t="s">
        <v>266</v>
      </c>
    </row>
    <row r="468" spans="1:42" x14ac:dyDescent="0.2">
      <c r="A468" s="258">
        <v>203397</v>
      </c>
      <c r="B468" s="258" t="str">
        <f>VLOOKUP(A468,'[2]اعلام كامل'!$A$2:$E$7000,5,0)</f>
        <v>س4</v>
      </c>
      <c r="C468" s="258" t="s">
        <v>266</v>
      </c>
      <c r="D468" s="258" t="s">
        <v>266</v>
      </c>
      <c r="E468" s="258" t="s">
        <v>266</v>
      </c>
      <c r="F468" s="258" t="s">
        <v>266</v>
      </c>
      <c r="G468" s="258" t="s">
        <v>266</v>
      </c>
      <c r="H468" s="258" t="s">
        <v>266</v>
      </c>
      <c r="I468" s="258" t="s">
        <v>266</v>
      </c>
      <c r="J468" s="258" t="s">
        <v>266</v>
      </c>
      <c r="K468" s="258" t="s">
        <v>266</v>
      </c>
      <c r="L468" s="258" t="s">
        <v>266</v>
      </c>
      <c r="M468" s="258" t="s">
        <v>266</v>
      </c>
      <c r="N468" s="258" t="s">
        <v>266</v>
      </c>
      <c r="O468" s="258" t="s">
        <v>266</v>
      </c>
      <c r="P468" s="258" t="s">
        <v>266</v>
      </c>
      <c r="Q468" s="258" t="s">
        <v>266</v>
      </c>
      <c r="R468" s="258" t="s">
        <v>266</v>
      </c>
      <c r="S468" s="258" t="s">
        <v>266</v>
      </c>
      <c r="T468" s="258" t="s">
        <v>266</v>
      </c>
      <c r="U468" s="258" t="s">
        <v>266</v>
      </c>
      <c r="V468" s="258" t="s">
        <v>266</v>
      </c>
      <c r="W468" s="258" t="s">
        <v>266</v>
      </c>
      <c r="X468" s="258" t="s">
        <v>265</v>
      </c>
      <c r="Y468" s="258" t="s">
        <v>266</v>
      </c>
      <c r="Z468" s="258" t="s">
        <v>266</v>
      </c>
      <c r="AA468" s="258" t="s">
        <v>266</v>
      </c>
      <c r="AB468" s="258" t="s">
        <v>265</v>
      </c>
      <c r="AC468" s="258" t="s">
        <v>266</v>
      </c>
      <c r="AD468" s="258" t="s">
        <v>267</v>
      </c>
      <c r="AE468" s="258" t="s">
        <v>265</v>
      </c>
      <c r="AF468" s="258" t="s">
        <v>267</v>
      </c>
      <c r="AG468" s="258" t="s">
        <v>265</v>
      </c>
      <c r="AH468" s="258" t="s">
        <v>265</v>
      </c>
      <c r="AI468" s="258" t="s">
        <v>265</v>
      </c>
      <c r="AJ468" s="258" t="s">
        <v>267</v>
      </c>
      <c r="AK468" s="258" t="s">
        <v>265</v>
      </c>
      <c r="AL468" s="258" t="s">
        <v>265</v>
      </c>
      <c r="AM468" s="258" t="s">
        <v>265</v>
      </c>
      <c r="AN468" s="258" t="s">
        <v>265</v>
      </c>
      <c r="AO468" s="258" t="s">
        <v>265</v>
      </c>
      <c r="AP468" s="258" t="s">
        <v>265</v>
      </c>
    </row>
    <row r="469" spans="1:42" x14ac:dyDescent="0.2">
      <c r="A469" s="258">
        <v>203428</v>
      </c>
      <c r="B469" s="258" t="str">
        <f>VLOOKUP(A469,'[2]اعلام كامل'!$A$2:$E$7000,5,0)</f>
        <v>س4</v>
      </c>
      <c r="C469" s="258" t="s">
        <v>265</v>
      </c>
      <c r="D469" s="258" t="s">
        <v>265</v>
      </c>
      <c r="E469" s="258" t="s">
        <v>265</v>
      </c>
      <c r="F469" s="258" t="s">
        <v>265</v>
      </c>
      <c r="G469" s="258" t="s">
        <v>267</v>
      </c>
      <c r="H469" s="258" t="s">
        <v>267</v>
      </c>
      <c r="I469" s="258" t="s">
        <v>265</v>
      </c>
      <c r="J469" s="258" t="s">
        <v>267</v>
      </c>
      <c r="K469" s="258" t="s">
        <v>265</v>
      </c>
      <c r="L469" s="258" t="s">
        <v>267</v>
      </c>
      <c r="M469" s="258" t="s">
        <v>267</v>
      </c>
      <c r="N469" s="258" t="s">
        <v>267</v>
      </c>
      <c r="O469" s="258" t="s">
        <v>267</v>
      </c>
      <c r="P469" s="258" t="s">
        <v>267</v>
      </c>
      <c r="Q469" s="258" t="s">
        <v>265</v>
      </c>
      <c r="R469" s="258" t="s">
        <v>267</v>
      </c>
      <c r="S469" s="258" t="s">
        <v>265</v>
      </c>
      <c r="T469" s="258" t="s">
        <v>267</v>
      </c>
      <c r="U469" s="258" t="s">
        <v>267</v>
      </c>
      <c r="V469" s="258" t="s">
        <v>267</v>
      </c>
      <c r="W469" s="258" t="s">
        <v>267</v>
      </c>
      <c r="X469" s="258" t="s">
        <v>267</v>
      </c>
      <c r="Y469" s="258" t="s">
        <v>267</v>
      </c>
      <c r="Z469" s="258" t="s">
        <v>267</v>
      </c>
      <c r="AA469" s="258" t="s">
        <v>267</v>
      </c>
      <c r="AB469" s="258" t="s">
        <v>267</v>
      </c>
      <c r="AC469" s="258" t="s">
        <v>267</v>
      </c>
      <c r="AD469" s="258" t="s">
        <v>267</v>
      </c>
      <c r="AE469" s="258" t="s">
        <v>267</v>
      </c>
      <c r="AF469" s="258" t="s">
        <v>267</v>
      </c>
      <c r="AG469" s="258" t="s">
        <v>267</v>
      </c>
      <c r="AH469" s="258" t="s">
        <v>267</v>
      </c>
      <c r="AI469" s="258" t="s">
        <v>265</v>
      </c>
      <c r="AJ469" s="258" t="s">
        <v>265</v>
      </c>
      <c r="AK469" s="258" t="s">
        <v>265</v>
      </c>
      <c r="AL469" s="258" t="s">
        <v>267</v>
      </c>
      <c r="AM469" s="258" t="s">
        <v>265</v>
      </c>
      <c r="AN469" s="258" t="s">
        <v>265</v>
      </c>
      <c r="AO469" s="258" t="s">
        <v>265</v>
      </c>
      <c r="AP469" s="258" t="s">
        <v>265</v>
      </c>
    </row>
    <row r="470" spans="1:42" x14ac:dyDescent="0.2">
      <c r="A470" s="258">
        <v>203450</v>
      </c>
      <c r="B470" s="258" t="str">
        <f>VLOOKUP(A470,'[2]اعلام كامل'!$A$2:$E$7000,5,0)</f>
        <v>س4</v>
      </c>
      <c r="C470" s="258" t="s">
        <v>265</v>
      </c>
      <c r="D470" s="258" t="s">
        <v>267</v>
      </c>
      <c r="E470" s="258" t="s">
        <v>265</v>
      </c>
      <c r="F470" s="258" t="s">
        <v>267</v>
      </c>
      <c r="G470" s="258" t="s">
        <v>265</v>
      </c>
      <c r="H470" s="258" t="s">
        <v>267</v>
      </c>
      <c r="I470" s="258" t="s">
        <v>265</v>
      </c>
      <c r="J470" s="258" t="s">
        <v>265</v>
      </c>
      <c r="K470" s="258" t="s">
        <v>265</v>
      </c>
      <c r="L470" s="258" t="s">
        <v>265</v>
      </c>
      <c r="M470" s="258" t="s">
        <v>267</v>
      </c>
      <c r="N470" s="258" t="s">
        <v>267</v>
      </c>
      <c r="O470" s="258" t="s">
        <v>265</v>
      </c>
      <c r="P470" s="258" t="s">
        <v>267</v>
      </c>
      <c r="Q470" s="258" t="s">
        <v>265</v>
      </c>
      <c r="R470" s="258" t="s">
        <v>265</v>
      </c>
      <c r="S470" s="258" t="s">
        <v>265</v>
      </c>
      <c r="T470" s="258" t="s">
        <v>265</v>
      </c>
      <c r="U470" s="258" t="s">
        <v>267</v>
      </c>
      <c r="V470" s="258" t="s">
        <v>265</v>
      </c>
      <c r="W470" s="258" t="s">
        <v>267</v>
      </c>
      <c r="X470" s="258" t="s">
        <v>265</v>
      </c>
      <c r="Y470" s="258" t="s">
        <v>265</v>
      </c>
      <c r="Z470" s="258" t="s">
        <v>265</v>
      </c>
      <c r="AA470" s="258" t="s">
        <v>267</v>
      </c>
      <c r="AB470" s="258" t="s">
        <v>267</v>
      </c>
      <c r="AC470" s="258" t="s">
        <v>267</v>
      </c>
      <c r="AD470" s="258" t="s">
        <v>267</v>
      </c>
      <c r="AE470" s="258" t="s">
        <v>265</v>
      </c>
      <c r="AF470" s="258" t="s">
        <v>267</v>
      </c>
      <c r="AG470" s="258" t="s">
        <v>265</v>
      </c>
      <c r="AH470" s="258" t="s">
        <v>265</v>
      </c>
      <c r="AI470" s="258" t="s">
        <v>265</v>
      </c>
      <c r="AJ470" s="258" t="s">
        <v>265</v>
      </c>
      <c r="AK470" s="258" t="s">
        <v>265</v>
      </c>
      <c r="AL470" s="258" t="s">
        <v>265</v>
      </c>
      <c r="AM470" s="258" t="s">
        <v>265</v>
      </c>
      <c r="AN470" s="258" t="s">
        <v>265</v>
      </c>
      <c r="AO470" s="258" t="s">
        <v>267</v>
      </c>
      <c r="AP470" s="258" t="s">
        <v>267</v>
      </c>
    </row>
    <row r="471" spans="1:42" x14ac:dyDescent="0.2">
      <c r="A471" s="258">
        <v>203516</v>
      </c>
      <c r="B471" s="258" t="str">
        <f>VLOOKUP(A471,'[2]اعلام كامل'!$A$2:$E$7000,5,0)</f>
        <v>س4</v>
      </c>
      <c r="C471" s="258" t="s">
        <v>265</v>
      </c>
      <c r="D471" s="258" t="s">
        <v>265</v>
      </c>
      <c r="E471" s="258" t="s">
        <v>267</v>
      </c>
      <c r="F471" s="258" t="s">
        <v>265</v>
      </c>
      <c r="G471" s="258" t="s">
        <v>265</v>
      </c>
      <c r="H471" s="258" t="s">
        <v>267</v>
      </c>
      <c r="I471" s="258" t="s">
        <v>267</v>
      </c>
      <c r="J471" s="258" t="s">
        <v>265</v>
      </c>
      <c r="K471" s="258" t="s">
        <v>265</v>
      </c>
      <c r="L471" s="258" t="s">
        <v>265</v>
      </c>
      <c r="M471" s="258" t="s">
        <v>265</v>
      </c>
      <c r="N471" s="258" t="s">
        <v>265</v>
      </c>
      <c r="O471" s="258" t="s">
        <v>267</v>
      </c>
      <c r="P471" s="258" t="s">
        <v>267</v>
      </c>
      <c r="Q471" s="258" t="s">
        <v>265</v>
      </c>
      <c r="R471" s="258" t="s">
        <v>267</v>
      </c>
      <c r="S471" s="258" t="s">
        <v>265</v>
      </c>
      <c r="T471" s="258" t="s">
        <v>267</v>
      </c>
      <c r="U471" s="258" t="s">
        <v>267</v>
      </c>
      <c r="V471" s="258" t="s">
        <v>267</v>
      </c>
      <c r="W471" s="258" t="s">
        <v>267</v>
      </c>
      <c r="X471" s="258" t="s">
        <v>267</v>
      </c>
      <c r="Y471" s="258" t="s">
        <v>267</v>
      </c>
      <c r="Z471" s="258" t="s">
        <v>267</v>
      </c>
      <c r="AA471" s="258" t="s">
        <v>267</v>
      </c>
      <c r="AB471" s="258" t="s">
        <v>267</v>
      </c>
      <c r="AC471" s="258" t="s">
        <v>267</v>
      </c>
      <c r="AD471" s="258" t="s">
        <v>267</v>
      </c>
      <c r="AE471" s="258" t="s">
        <v>267</v>
      </c>
      <c r="AF471" s="258" t="s">
        <v>265</v>
      </c>
      <c r="AG471" s="258" t="s">
        <v>265</v>
      </c>
      <c r="AH471" s="258" t="s">
        <v>267</v>
      </c>
      <c r="AI471" s="258" t="s">
        <v>265</v>
      </c>
      <c r="AJ471" s="258" t="s">
        <v>265</v>
      </c>
      <c r="AK471" s="258" t="s">
        <v>265</v>
      </c>
      <c r="AL471" s="258" t="s">
        <v>267</v>
      </c>
      <c r="AM471" s="258" t="s">
        <v>265</v>
      </c>
      <c r="AN471" s="258" t="s">
        <v>265</v>
      </c>
      <c r="AO471" s="258" t="s">
        <v>265</v>
      </c>
      <c r="AP471" s="258" t="s">
        <v>265</v>
      </c>
    </row>
    <row r="472" spans="1:42" x14ac:dyDescent="0.2">
      <c r="A472" s="258">
        <v>204169</v>
      </c>
      <c r="B472" s="258" t="str">
        <f>VLOOKUP(A472,'[2]اعلام كامل'!$A$2:$E$7000,5,0)</f>
        <v>س4</v>
      </c>
      <c r="C472" s="258" t="s">
        <v>265</v>
      </c>
      <c r="D472" s="258" t="s">
        <v>265</v>
      </c>
      <c r="E472" s="258" t="s">
        <v>265</v>
      </c>
      <c r="F472" s="258" t="s">
        <v>267</v>
      </c>
      <c r="G472" s="258" t="s">
        <v>265</v>
      </c>
      <c r="H472" s="258" t="s">
        <v>267</v>
      </c>
      <c r="I472" s="258" t="s">
        <v>265</v>
      </c>
      <c r="J472" s="258" t="s">
        <v>265</v>
      </c>
      <c r="K472" s="258" t="s">
        <v>265</v>
      </c>
      <c r="L472" s="258" t="s">
        <v>265</v>
      </c>
      <c r="M472" s="258" t="s">
        <v>265</v>
      </c>
      <c r="N472" s="258" t="s">
        <v>267</v>
      </c>
      <c r="O472" s="258" t="s">
        <v>267</v>
      </c>
      <c r="P472" s="258" t="s">
        <v>267</v>
      </c>
      <c r="Q472" s="258" t="s">
        <v>265</v>
      </c>
      <c r="R472" s="258" t="s">
        <v>265</v>
      </c>
      <c r="S472" s="258" t="s">
        <v>265</v>
      </c>
      <c r="T472" s="258" t="s">
        <v>267</v>
      </c>
      <c r="U472" s="258" t="s">
        <v>267</v>
      </c>
      <c r="V472" s="258" t="s">
        <v>267</v>
      </c>
      <c r="W472" s="258" t="s">
        <v>267</v>
      </c>
      <c r="X472" s="258" t="s">
        <v>265</v>
      </c>
      <c r="Y472" s="258" t="s">
        <v>267</v>
      </c>
      <c r="Z472" s="258" t="s">
        <v>267</v>
      </c>
      <c r="AA472" s="258" t="s">
        <v>267</v>
      </c>
      <c r="AB472" s="258" t="s">
        <v>267</v>
      </c>
      <c r="AC472" s="258" t="s">
        <v>267</v>
      </c>
      <c r="AD472" s="258" t="s">
        <v>267</v>
      </c>
      <c r="AE472" s="258" t="s">
        <v>265</v>
      </c>
      <c r="AF472" s="258" t="s">
        <v>265</v>
      </c>
      <c r="AG472" s="258" t="s">
        <v>265</v>
      </c>
      <c r="AH472" s="258" t="s">
        <v>265</v>
      </c>
      <c r="AI472" s="258" t="s">
        <v>267</v>
      </c>
      <c r="AJ472" s="258" t="s">
        <v>265</v>
      </c>
      <c r="AK472" s="258" t="s">
        <v>265</v>
      </c>
      <c r="AL472" s="258" t="s">
        <v>265</v>
      </c>
      <c r="AM472" s="258" t="s">
        <v>265</v>
      </c>
      <c r="AN472" s="258" t="s">
        <v>265</v>
      </c>
      <c r="AO472" s="258" t="s">
        <v>267</v>
      </c>
      <c r="AP472" s="258" t="s">
        <v>267</v>
      </c>
    </row>
    <row r="473" spans="1:42" x14ac:dyDescent="0.2">
      <c r="A473" s="258">
        <v>204205</v>
      </c>
      <c r="B473" s="258" t="str">
        <f>VLOOKUP(A473,'[2]اعلام كامل'!$A$2:$E$7000,5,0)</f>
        <v>س4</v>
      </c>
      <c r="C473" s="258" t="s">
        <v>267</v>
      </c>
      <c r="D473" s="258" t="s">
        <v>267</v>
      </c>
      <c r="E473" s="258" t="s">
        <v>265</v>
      </c>
      <c r="F473" s="258" t="s">
        <v>267</v>
      </c>
      <c r="G473" s="258" t="s">
        <v>265</v>
      </c>
      <c r="H473" s="258" t="s">
        <v>267</v>
      </c>
      <c r="I473" s="258" t="s">
        <v>267</v>
      </c>
      <c r="J473" s="258" t="s">
        <v>265</v>
      </c>
      <c r="K473" s="258" t="s">
        <v>265</v>
      </c>
      <c r="L473" s="258" t="s">
        <v>265</v>
      </c>
      <c r="M473" s="258" t="s">
        <v>265</v>
      </c>
      <c r="N473" s="258" t="s">
        <v>267</v>
      </c>
      <c r="O473" s="258" t="s">
        <v>265</v>
      </c>
      <c r="P473" s="258" t="s">
        <v>267</v>
      </c>
      <c r="Q473" s="258" t="s">
        <v>265</v>
      </c>
      <c r="R473" s="258" t="s">
        <v>267</v>
      </c>
      <c r="S473" s="258" t="s">
        <v>265</v>
      </c>
      <c r="T473" s="258" t="s">
        <v>267</v>
      </c>
      <c r="U473" s="258" t="s">
        <v>267</v>
      </c>
      <c r="V473" s="258" t="s">
        <v>267</v>
      </c>
      <c r="W473" s="258" t="s">
        <v>265</v>
      </c>
      <c r="X473" s="258" t="s">
        <v>266</v>
      </c>
      <c r="Y473" s="258" t="s">
        <v>265</v>
      </c>
      <c r="Z473" s="258" t="s">
        <v>267</v>
      </c>
      <c r="AA473" s="258" t="s">
        <v>267</v>
      </c>
      <c r="AB473" s="258" t="s">
        <v>267</v>
      </c>
      <c r="AC473" s="258" t="s">
        <v>266</v>
      </c>
      <c r="AD473" s="258" t="s">
        <v>267</v>
      </c>
      <c r="AE473" s="258" t="s">
        <v>265</v>
      </c>
      <c r="AF473" s="258" t="s">
        <v>267</v>
      </c>
      <c r="AG473" s="258" t="s">
        <v>265</v>
      </c>
      <c r="AH473" s="258" t="s">
        <v>265</v>
      </c>
      <c r="AI473" s="258" t="s">
        <v>267</v>
      </c>
      <c r="AJ473" s="258" t="s">
        <v>265</v>
      </c>
      <c r="AK473" s="258" t="s">
        <v>265</v>
      </c>
      <c r="AL473" s="258" t="s">
        <v>266</v>
      </c>
      <c r="AM473" s="258" t="s">
        <v>266</v>
      </c>
      <c r="AN473" s="258" t="s">
        <v>266</v>
      </c>
      <c r="AO473" s="258" t="s">
        <v>266</v>
      </c>
      <c r="AP473" s="258" t="s">
        <v>266</v>
      </c>
    </row>
    <row r="474" spans="1:42" x14ac:dyDescent="0.2">
      <c r="A474" s="258">
        <v>204273</v>
      </c>
      <c r="B474" s="258" t="str">
        <f>VLOOKUP(A474,'[2]اعلام كامل'!$A$2:$E$7000,5,0)</f>
        <v>س4</v>
      </c>
      <c r="C474" s="258" t="s">
        <v>265</v>
      </c>
      <c r="D474" s="258" t="s">
        <v>267</v>
      </c>
      <c r="E474" s="258" t="s">
        <v>267</v>
      </c>
      <c r="F474" s="258" t="s">
        <v>267</v>
      </c>
      <c r="G474" s="258" t="s">
        <v>267</v>
      </c>
      <c r="H474" s="258" t="s">
        <v>265</v>
      </c>
      <c r="I474" s="258" t="s">
        <v>267</v>
      </c>
      <c r="J474" s="258" t="s">
        <v>267</v>
      </c>
      <c r="K474" s="258" t="s">
        <v>265</v>
      </c>
      <c r="L474" s="258" t="s">
        <v>265</v>
      </c>
      <c r="M474" s="258" t="s">
        <v>265</v>
      </c>
      <c r="N474" s="258" t="s">
        <v>267</v>
      </c>
      <c r="O474" s="258" t="s">
        <v>267</v>
      </c>
      <c r="P474" s="258" t="s">
        <v>267</v>
      </c>
      <c r="Q474" s="258" t="s">
        <v>267</v>
      </c>
      <c r="R474" s="258" t="s">
        <v>267</v>
      </c>
      <c r="S474" s="258" t="s">
        <v>267</v>
      </c>
      <c r="T474" s="258" t="s">
        <v>267</v>
      </c>
      <c r="U474" s="258" t="s">
        <v>267</v>
      </c>
      <c r="V474" s="258" t="s">
        <v>267</v>
      </c>
      <c r="W474" s="258" t="s">
        <v>265</v>
      </c>
      <c r="X474" s="258" t="s">
        <v>265</v>
      </c>
      <c r="Y474" s="258" t="s">
        <v>265</v>
      </c>
      <c r="Z474" s="258" t="s">
        <v>265</v>
      </c>
      <c r="AA474" s="258" t="s">
        <v>267</v>
      </c>
      <c r="AB474" s="258" t="s">
        <v>265</v>
      </c>
      <c r="AC474" s="258" t="s">
        <v>265</v>
      </c>
      <c r="AD474" s="258" t="s">
        <v>265</v>
      </c>
      <c r="AE474" s="258" t="s">
        <v>265</v>
      </c>
      <c r="AF474" s="258" t="s">
        <v>265</v>
      </c>
      <c r="AG474" s="258" t="s">
        <v>265</v>
      </c>
      <c r="AH474" s="258" t="s">
        <v>265</v>
      </c>
      <c r="AI474" s="258" t="s">
        <v>265</v>
      </c>
      <c r="AJ474" s="258" t="s">
        <v>265</v>
      </c>
      <c r="AK474" s="258" t="s">
        <v>265</v>
      </c>
      <c r="AL474" s="258" t="s">
        <v>265</v>
      </c>
      <c r="AM474" s="258" t="s">
        <v>266</v>
      </c>
      <c r="AN474" s="258" t="s">
        <v>267</v>
      </c>
      <c r="AO474" s="258" t="s">
        <v>267</v>
      </c>
      <c r="AP474" s="258" t="s">
        <v>267</v>
      </c>
    </row>
    <row r="475" spans="1:42" x14ac:dyDescent="0.2">
      <c r="A475" s="258">
        <v>204339</v>
      </c>
      <c r="B475" s="258" t="str">
        <f>VLOOKUP(A475,'[2]اعلام كامل'!$A$2:$E$7000,5,0)</f>
        <v>س4</v>
      </c>
      <c r="C475" s="258" t="s">
        <v>267</v>
      </c>
      <c r="D475" s="258" t="s">
        <v>265</v>
      </c>
      <c r="E475" s="258" t="s">
        <v>267</v>
      </c>
      <c r="F475" s="258" t="s">
        <v>267</v>
      </c>
      <c r="G475" s="258" t="s">
        <v>265</v>
      </c>
      <c r="H475" s="258" t="s">
        <v>265</v>
      </c>
      <c r="I475" s="258" t="s">
        <v>265</v>
      </c>
      <c r="J475" s="258" t="s">
        <v>265</v>
      </c>
      <c r="K475" s="258" t="s">
        <v>265</v>
      </c>
      <c r="L475" s="258" t="s">
        <v>265</v>
      </c>
      <c r="M475" s="258" t="s">
        <v>265</v>
      </c>
      <c r="N475" s="258" t="s">
        <v>267</v>
      </c>
      <c r="O475" s="258" t="s">
        <v>267</v>
      </c>
      <c r="P475" s="258" t="s">
        <v>265</v>
      </c>
      <c r="Q475" s="258" t="s">
        <v>265</v>
      </c>
      <c r="R475" s="258" t="s">
        <v>265</v>
      </c>
      <c r="S475" s="258" t="s">
        <v>267</v>
      </c>
      <c r="T475" s="258" t="s">
        <v>267</v>
      </c>
      <c r="U475" s="258" t="s">
        <v>267</v>
      </c>
      <c r="V475" s="258" t="s">
        <v>265</v>
      </c>
      <c r="W475" s="258" t="s">
        <v>267</v>
      </c>
      <c r="X475" s="258" t="s">
        <v>267</v>
      </c>
      <c r="Y475" s="258" t="s">
        <v>265</v>
      </c>
      <c r="Z475" s="258" t="s">
        <v>267</v>
      </c>
      <c r="AA475" s="258" t="s">
        <v>267</v>
      </c>
      <c r="AB475" s="258" t="s">
        <v>267</v>
      </c>
      <c r="AC475" s="258" t="s">
        <v>267</v>
      </c>
      <c r="AD475" s="258" t="s">
        <v>267</v>
      </c>
      <c r="AE475" s="258" t="s">
        <v>267</v>
      </c>
      <c r="AF475" s="258" t="s">
        <v>265</v>
      </c>
      <c r="AG475" s="258" t="s">
        <v>265</v>
      </c>
      <c r="AH475" s="258" t="s">
        <v>265</v>
      </c>
      <c r="AI475" s="258" t="s">
        <v>265</v>
      </c>
      <c r="AJ475" s="258" t="s">
        <v>265</v>
      </c>
      <c r="AK475" s="258" t="s">
        <v>265</v>
      </c>
      <c r="AL475" s="258" t="s">
        <v>267</v>
      </c>
      <c r="AM475" s="258" t="s">
        <v>267</v>
      </c>
      <c r="AN475" s="258" t="s">
        <v>267</v>
      </c>
      <c r="AO475" s="258" t="s">
        <v>267</v>
      </c>
      <c r="AP475" s="258" t="s">
        <v>267</v>
      </c>
    </row>
    <row r="476" spans="1:42" x14ac:dyDescent="0.2">
      <c r="A476" s="258">
        <v>205087</v>
      </c>
      <c r="B476" s="258" t="str">
        <f>VLOOKUP(A476,'[2]اعلام كامل'!$A$2:$E$7000,5,0)</f>
        <v>س4</v>
      </c>
      <c r="C476" s="258" t="s">
        <v>265</v>
      </c>
      <c r="D476" s="258" t="s">
        <v>267</v>
      </c>
      <c r="E476" s="258" t="s">
        <v>267</v>
      </c>
      <c r="F476" s="258" t="s">
        <v>267</v>
      </c>
      <c r="G476" s="258" t="s">
        <v>265</v>
      </c>
      <c r="H476" s="258" t="s">
        <v>265</v>
      </c>
      <c r="I476" s="258" t="s">
        <v>267</v>
      </c>
      <c r="J476" s="258" t="s">
        <v>267</v>
      </c>
      <c r="K476" s="258" t="s">
        <v>267</v>
      </c>
      <c r="L476" s="258" t="s">
        <v>265</v>
      </c>
      <c r="M476" s="258" t="s">
        <v>267</v>
      </c>
      <c r="N476" s="258" t="s">
        <v>267</v>
      </c>
      <c r="O476" s="258" t="s">
        <v>265</v>
      </c>
      <c r="P476" s="258" t="s">
        <v>265</v>
      </c>
      <c r="Q476" s="258" t="s">
        <v>267</v>
      </c>
      <c r="R476" s="258" t="s">
        <v>265</v>
      </c>
      <c r="S476" s="258" t="s">
        <v>267</v>
      </c>
      <c r="T476" s="258" t="s">
        <v>265</v>
      </c>
      <c r="U476" s="258" t="s">
        <v>265</v>
      </c>
      <c r="V476" s="258" t="s">
        <v>267</v>
      </c>
      <c r="W476" s="258" t="s">
        <v>267</v>
      </c>
      <c r="X476" s="258" t="s">
        <v>267</v>
      </c>
      <c r="Y476" s="258" t="s">
        <v>265</v>
      </c>
      <c r="Z476" s="258" t="s">
        <v>265</v>
      </c>
      <c r="AA476" s="258" t="s">
        <v>265</v>
      </c>
      <c r="AB476" s="258" t="s">
        <v>267</v>
      </c>
      <c r="AC476" s="258" t="s">
        <v>267</v>
      </c>
      <c r="AD476" s="258" t="s">
        <v>267</v>
      </c>
      <c r="AE476" s="258" t="s">
        <v>265</v>
      </c>
      <c r="AF476" s="258" t="s">
        <v>267</v>
      </c>
      <c r="AG476" s="258" t="s">
        <v>267</v>
      </c>
      <c r="AH476" s="258" t="s">
        <v>265</v>
      </c>
      <c r="AI476" s="258" t="s">
        <v>265</v>
      </c>
      <c r="AJ476" s="258" t="s">
        <v>265</v>
      </c>
      <c r="AK476" s="258" t="s">
        <v>265</v>
      </c>
      <c r="AL476" s="258" t="s">
        <v>265</v>
      </c>
      <c r="AM476" s="258" t="s">
        <v>266</v>
      </c>
      <c r="AN476" s="258" t="s">
        <v>265</v>
      </c>
      <c r="AO476" s="258" t="s">
        <v>265</v>
      </c>
      <c r="AP476" s="258" t="s">
        <v>267</v>
      </c>
    </row>
    <row r="477" spans="1:42" x14ac:dyDescent="0.2">
      <c r="A477" s="258">
        <v>205116</v>
      </c>
      <c r="B477" s="258" t="str">
        <f>VLOOKUP(A477,'[2]اعلام كامل'!$A$2:$E$7000,5,0)</f>
        <v>س4</v>
      </c>
      <c r="C477" s="258" t="s">
        <v>265</v>
      </c>
      <c r="D477" s="258" t="s">
        <v>267</v>
      </c>
      <c r="E477" s="258" t="s">
        <v>266</v>
      </c>
      <c r="F477" s="258" t="s">
        <v>266</v>
      </c>
      <c r="G477" s="258" t="s">
        <v>266</v>
      </c>
      <c r="H477" s="258" t="s">
        <v>267</v>
      </c>
      <c r="I477" s="258" t="s">
        <v>267</v>
      </c>
      <c r="J477" s="258" t="s">
        <v>267</v>
      </c>
      <c r="K477" s="258" t="s">
        <v>265</v>
      </c>
      <c r="L477" s="258" t="s">
        <v>267</v>
      </c>
      <c r="M477" s="258" t="s">
        <v>265</v>
      </c>
      <c r="N477" s="258" t="s">
        <v>267</v>
      </c>
      <c r="O477" s="258" t="s">
        <v>267</v>
      </c>
      <c r="P477" s="258" t="s">
        <v>267</v>
      </c>
      <c r="Q477" s="258" t="s">
        <v>265</v>
      </c>
      <c r="R477" s="258" t="s">
        <v>267</v>
      </c>
      <c r="S477" s="258" t="s">
        <v>265</v>
      </c>
      <c r="T477" s="258" t="s">
        <v>267</v>
      </c>
      <c r="U477" s="258" t="s">
        <v>267</v>
      </c>
      <c r="V477" s="258" t="s">
        <v>267</v>
      </c>
      <c r="W477" s="258" t="s">
        <v>267</v>
      </c>
      <c r="X477" s="258" t="s">
        <v>265</v>
      </c>
      <c r="Y477" s="258" t="s">
        <v>265</v>
      </c>
      <c r="Z477" s="258" t="s">
        <v>265</v>
      </c>
      <c r="AA477" s="258" t="s">
        <v>267</v>
      </c>
      <c r="AB477" s="258" t="s">
        <v>267</v>
      </c>
      <c r="AC477" s="258" t="s">
        <v>267</v>
      </c>
      <c r="AD477" s="258" t="s">
        <v>267</v>
      </c>
      <c r="AE477" s="258" t="s">
        <v>265</v>
      </c>
      <c r="AF477" s="258" t="s">
        <v>267</v>
      </c>
      <c r="AG477" s="258" t="s">
        <v>265</v>
      </c>
      <c r="AH477" s="258" t="s">
        <v>265</v>
      </c>
      <c r="AI477" s="258" t="s">
        <v>265</v>
      </c>
      <c r="AJ477" s="258" t="s">
        <v>265</v>
      </c>
      <c r="AK477" s="258" t="s">
        <v>267</v>
      </c>
      <c r="AL477" s="258" t="s">
        <v>265</v>
      </c>
      <c r="AM477" s="258" t="s">
        <v>265</v>
      </c>
      <c r="AN477" s="258" t="s">
        <v>267</v>
      </c>
      <c r="AO477" s="258" t="s">
        <v>267</v>
      </c>
      <c r="AP477" s="258" t="s">
        <v>267</v>
      </c>
    </row>
    <row r="478" spans="1:42" x14ac:dyDescent="0.2">
      <c r="A478" s="258">
        <v>205291</v>
      </c>
      <c r="B478" s="258" t="str">
        <f>VLOOKUP(A478,'[2]اعلام كامل'!$A$2:$E$7000,5,0)</f>
        <v>س4</v>
      </c>
      <c r="C478" s="258" t="s">
        <v>265</v>
      </c>
      <c r="D478" s="258" t="s">
        <v>265</v>
      </c>
      <c r="E478" s="258" t="s">
        <v>267</v>
      </c>
      <c r="F478" s="258" t="s">
        <v>267</v>
      </c>
      <c r="G478" s="258" t="s">
        <v>265</v>
      </c>
      <c r="H478" s="258" t="s">
        <v>267</v>
      </c>
      <c r="I478" s="258" t="s">
        <v>265</v>
      </c>
      <c r="J478" s="258" t="s">
        <v>265</v>
      </c>
      <c r="K478" s="258" t="s">
        <v>265</v>
      </c>
      <c r="L478" s="258" t="s">
        <v>265</v>
      </c>
      <c r="M478" s="258" t="s">
        <v>267</v>
      </c>
      <c r="N478" s="258" t="s">
        <v>267</v>
      </c>
      <c r="O478" s="258" t="s">
        <v>267</v>
      </c>
      <c r="P478" s="258" t="s">
        <v>267</v>
      </c>
      <c r="Q478" s="258" t="s">
        <v>267</v>
      </c>
      <c r="R478" s="258" t="s">
        <v>265</v>
      </c>
      <c r="S478" s="258" t="s">
        <v>265</v>
      </c>
      <c r="T478" s="258" t="s">
        <v>265</v>
      </c>
      <c r="U478" s="258" t="s">
        <v>267</v>
      </c>
      <c r="V478" s="258" t="s">
        <v>265</v>
      </c>
      <c r="W478" s="258" t="s">
        <v>267</v>
      </c>
      <c r="X478" s="258" t="s">
        <v>265</v>
      </c>
      <c r="Y478" s="258" t="s">
        <v>265</v>
      </c>
      <c r="Z478" s="258" t="s">
        <v>267</v>
      </c>
      <c r="AA478" s="258" t="s">
        <v>267</v>
      </c>
      <c r="AB478" s="258" t="s">
        <v>267</v>
      </c>
      <c r="AC478" s="258" t="s">
        <v>265</v>
      </c>
      <c r="AD478" s="258" t="s">
        <v>267</v>
      </c>
      <c r="AE478" s="258" t="s">
        <v>265</v>
      </c>
      <c r="AF478" s="258" t="s">
        <v>267</v>
      </c>
      <c r="AG478" s="258" t="s">
        <v>265</v>
      </c>
      <c r="AH478" s="258" t="s">
        <v>265</v>
      </c>
      <c r="AI478" s="258" t="s">
        <v>265</v>
      </c>
      <c r="AJ478" s="258" t="s">
        <v>267</v>
      </c>
      <c r="AK478" s="258" t="s">
        <v>267</v>
      </c>
      <c r="AL478" s="258" t="s">
        <v>265</v>
      </c>
      <c r="AM478" s="258" t="s">
        <v>265</v>
      </c>
      <c r="AN478" s="258" t="s">
        <v>265</v>
      </c>
      <c r="AO478" s="258" t="s">
        <v>265</v>
      </c>
      <c r="AP478" s="258" t="s">
        <v>265</v>
      </c>
    </row>
    <row r="479" spans="1:42" x14ac:dyDescent="0.2">
      <c r="A479" s="258">
        <v>205375</v>
      </c>
      <c r="B479" s="258" t="str">
        <f>VLOOKUP(A479,'[2]اعلام كامل'!$A$2:$E$7000,5,0)</f>
        <v>س4</v>
      </c>
      <c r="C479" s="258" t="s">
        <v>265</v>
      </c>
      <c r="D479" s="258" t="s">
        <v>265</v>
      </c>
      <c r="E479" s="258" t="s">
        <v>265</v>
      </c>
      <c r="F479" s="258" t="s">
        <v>267</v>
      </c>
      <c r="G479" s="258" t="s">
        <v>265</v>
      </c>
      <c r="H479" s="258" t="s">
        <v>265</v>
      </c>
      <c r="I479" s="258" t="s">
        <v>265</v>
      </c>
      <c r="J479" s="258" t="s">
        <v>267</v>
      </c>
      <c r="K479" s="258" t="s">
        <v>265</v>
      </c>
      <c r="L479" s="258" t="s">
        <v>265</v>
      </c>
      <c r="M479" s="258" t="s">
        <v>265</v>
      </c>
      <c r="N479" s="258" t="s">
        <v>265</v>
      </c>
      <c r="O479" s="258" t="s">
        <v>267</v>
      </c>
      <c r="P479" s="258" t="s">
        <v>265</v>
      </c>
      <c r="Q479" s="258" t="s">
        <v>265</v>
      </c>
      <c r="R479" s="258" t="s">
        <v>265</v>
      </c>
      <c r="S479" s="258" t="s">
        <v>265</v>
      </c>
      <c r="T479" s="258" t="s">
        <v>267</v>
      </c>
      <c r="U479" s="258" t="s">
        <v>267</v>
      </c>
      <c r="V479" s="258" t="s">
        <v>267</v>
      </c>
      <c r="W479" s="258" t="s">
        <v>267</v>
      </c>
      <c r="X479" s="258" t="s">
        <v>267</v>
      </c>
      <c r="Y479" s="258" t="s">
        <v>267</v>
      </c>
      <c r="Z479" s="258" t="s">
        <v>267</v>
      </c>
      <c r="AA479" s="258" t="s">
        <v>267</v>
      </c>
      <c r="AB479" s="258" t="s">
        <v>267</v>
      </c>
      <c r="AC479" s="258" t="s">
        <v>267</v>
      </c>
      <c r="AD479" s="258" t="s">
        <v>267</v>
      </c>
      <c r="AE479" s="258" t="s">
        <v>267</v>
      </c>
      <c r="AF479" s="258" t="s">
        <v>267</v>
      </c>
      <c r="AG479" s="258" t="s">
        <v>265</v>
      </c>
      <c r="AH479" s="258" t="s">
        <v>265</v>
      </c>
      <c r="AI479" s="258" t="s">
        <v>265</v>
      </c>
      <c r="AJ479" s="258" t="s">
        <v>265</v>
      </c>
      <c r="AK479" s="258" t="s">
        <v>265</v>
      </c>
      <c r="AL479" s="258" t="s">
        <v>265</v>
      </c>
      <c r="AM479" s="258" t="s">
        <v>265</v>
      </c>
      <c r="AN479" s="258" t="s">
        <v>265</v>
      </c>
      <c r="AO479" s="258" t="s">
        <v>265</v>
      </c>
      <c r="AP479" s="258" t="s">
        <v>265</v>
      </c>
    </row>
    <row r="480" spans="1:42" x14ac:dyDescent="0.2">
      <c r="A480" s="258">
        <v>205653</v>
      </c>
      <c r="B480" s="258" t="str">
        <f>VLOOKUP(A480,'[2]اعلام كامل'!$A$2:$E$7000,5,0)</f>
        <v>س4</v>
      </c>
      <c r="C480" s="258" t="s">
        <v>266</v>
      </c>
      <c r="D480" s="258" t="s">
        <v>266</v>
      </c>
      <c r="E480" s="258" t="s">
        <v>266</v>
      </c>
      <c r="F480" s="258" t="s">
        <v>266</v>
      </c>
      <c r="G480" s="258" t="s">
        <v>266</v>
      </c>
      <c r="H480" s="258" t="s">
        <v>266</v>
      </c>
      <c r="I480" s="258" t="s">
        <v>266</v>
      </c>
      <c r="J480" s="258" t="s">
        <v>266</v>
      </c>
      <c r="K480" s="258" t="s">
        <v>266</v>
      </c>
      <c r="L480" s="258" t="s">
        <v>266</v>
      </c>
      <c r="M480" s="258" t="s">
        <v>266</v>
      </c>
      <c r="N480" s="258" t="s">
        <v>266</v>
      </c>
      <c r="O480" s="258" t="s">
        <v>266</v>
      </c>
      <c r="P480" s="258" t="s">
        <v>266</v>
      </c>
      <c r="Q480" s="258" t="s">
        <v>266</v>
      </c>
      <c r="R480" s="258" t="s">
        <v>266</v>
      </c>
      <c r="S480" s="258" t="s">
        <v>266</v>
      </c>
      <c r="T480" s="258" t="s">
        <v>266</v>
      </c>
      <c r="U480" s="258" t="s">
        <v>266</v>
      </c>
      <c r="V480" s="258" t="s">
        <v>266</v>
      </c>
      <c r="W480" s="258" t="s">
        <v>267</v>
      </c>
      <c r="X480" s="258" t="s">
        <v>265</v>
      </c>
      <c r="Y480" s="258" t="s">
        <v>265</v>
      </c>
      <c r="Z480" s="258" t="s">
        <v>267</v>
      </c>
      <c r="AA480" s="258" t="s">
        <v>267</v>
      </c>
      <c r="AB480" s="258" t="s">
        <v>267</v>
      </c>
      <c r="AC480" s="258" t="s">
        <v>265</v>
      </c>
      <c r="AD480" s="258" t="s">
        <v>267</v>
      </c>
      <c r="AE480" s="258" t="s">
        <v>267</v>
      </c>
      <c r="AF480" s="258" t="s">
        <v>265</v>
      </c>
      <c r="AG480" s="258" t="s">
        <v>265</v>
      </c>
      <c r="AH480" s="258" t="s">
        <v>265</v>
      </c>
      <c r="AI480" s="258" t="s">
        <v>265</v>
      </c>
      <c r="AJ480" s="258" t="s">
        <v>267</v>
      </c>
      <c r="AK480" s="258" t="s">
        <v>267</v>
      </c>
      <c r="AL480" s="258" t="s">
        <v>265</v>
      </c>
      <c r="AM480" s="258" t="s">
        <v>267</v>
      </c>
      <c r="AN480" s="258" t="s">
        <v>267</v>
      </c>
      <c r="AO480" s="258" t="s">
        <v>265</v>
      </c>
      <c r="AP480" s="258" t="s">
        <v>267</v>
      </c>
    </row>
    <row r="481" spans="1:42" x14ac:dyDescent="0.2">
      <c r="A481" s="258">
        <v>205678</v>
      </c>
      <c r="B481" s="258" t="str">
        <f>VLOOKUP(A481,'[2]اعلام كامل'!$A$2:$E$7000,5,0)</f>
        <v>س4</v>
      </c>
      <c r="C481" s="258" t="s">
        <v>267</v>
      </c>
      <c r="D481" s="258" t="s">
        <v>265</v>
      </c>
      <c r="E481" s="258" t="s">
        <v>265</v>
      </c>
      <c r="F481" s="258" t="s">
        <v>267</v>
      </c>
      <c r="G481" s="258" t="s">
        <v>265</v>
      </c>
      <c r="H481" s="258" t="s">
        <v>267</v>
      </c>
      <c r="I481" s="258" t="s">
        <v>265</v>
      </c>
      <c r="J481" s="258" t="s">
        <v>265</v>
      </c>
      <c r="K481" s="258" t="s">
        <v>265</v>
      </c>
      <c r="L481" s="258" t="s">
        <v>265</v>
      </c>
      <c r="M481" s="258" t="s">
        <v>267</v>
      </c>
      <c r="N481" s="258" t="s">
        <v>267</v>
      </c>
      <c r="O481" s="258" t="s">
        <v>265</v>
      </c>
      <c r="P481" s="258" t="s">
        <v>267</v>
      </c>
      <c r="Q481" s="258" t="s">
        <v>265</v>
      </c>
      <c r="R481" s="258" t="s">
        <v>267</v>
      </c>
      <c r="S481" s="258" t="s">
        <v>267</v>
      </c>
      <c r="T481" s="258" t="s">
        <v>267</v>
      </c>
      <c r="U481" s="258" t="s">
        <v>267</v>
      </c>
      <c r="V481" s="258" t="s">
        <v>265</v>
      </c>
      <c r="W481" s="258" t="s">
        <v>265</v>
      </c>
      <c r="X481" s="258" t="s">
        <v>265</v>
      </c>
      <c r="Y481" s="258" t="s">
        <v>265</v>
      </c>
      <c r="Z481" s="258" t="s">
        <v>267</v>
      </c>
      <c r="AA481" s="258" t="s">
        <v>267</v>
      </c>
      <c r="AB481" s="258" t="s">
        <v>267</v>
      </c>
      <c r="AC481" s="258" t="s">
        <v>267</v>
      </c>
      <c r="AD481" s="258" t="s">
        <v>265</v>
      </c>
      <c r="AE481" s="258" t="s">
        <v>265</v>
      </c>
      <c r="AF481" s="258" t="s">
        <v>265</v>
      </c>
      <c r="AG481" s="258" t="s">
        <v>265</v>
      </c>
      <c r="AH481" s="258" t="s">
        <v>265</v>
      </c>
      <c r="AI481" s="258" t="s">
        <v>265</v>
      </c>
      <c r="AJ481" s="258" t="s">
        <v>265</v>
      </c>
      <c r="AK481" s="258" t="s">
        <v>265</v>
      </c>
      <c r="AL481" s="258" t="s">
        <v>266</v>
      </c>
      <c r="AM481" s="258" t="s">
        <v>266</v>
      </c>
      <c r="AN481" s="258" t="s">
        <v>266</v>
      </c>
      <c r="AO481" s="258" t="s">
        <v>266</v>
      </c>
      <c r="AP481" s="258" t="s">
        <v>266</v>
      </c>
    </row>
    <row r="482" spans="1:42" x14ac:dyDescent="0.2">
      <c r="A482" s="258">
        <v>206128</v>
      </c>
      <c r="B482" s="258" t="str">
        <f>VLOOKUP(A482,'[2]اعلام كامل'!$A$2:$E$7000,5,0)</f>
        <v>س4</v>
      </c>
      <c r="C482" s="258" t="s">
        <v>265</v>
      </c>
      <c r="D482" s="258" t="s">
        <v>265</v>
      </c>
      <c r="E482" s="258" t="s">
        <v>265</v>
      </c>
      <c r="F482" s="258" t="s">
        <v>265</v>
      </c>
      <c r="G482" s="258" t="s">
        <v>265</v>
      </c>
      <c r="H482" s="258" t="s">
        <v>265</v>
      </c>
      <c r="I482" s="258" t="s">
        <v>265</v>
      </c>
      <c r="J482" s="258" t="s">
        <v>265</v>
      </c>
      <c r="K482" s="258" t="s">
        <v>265</v>
      </c>
      <c r="L482" s="258" t="s">
        <v>267</v>
      </c>
      <c r="M482" s="258" t="s">
        <v>265</v>
      </c>
      <c r="N482" s="258" t="s">
        <v>267</v>
      </c>
      <c r="O482" s="258" t="s">
        <v>267</v>
      </c>
      <c r="P482" s="258" t="s">
        <v>267</v>
      </c>
      <c r="Q482" s="258" t="s">
        <v>265</v>
      </c>
      <c r="R482" s="258" t="s">
        <v>267</v>
      </c>
      <c r="S482" s="258" t="s">
        <v>265</v>
      </c>
      <c r="T482" s="258" t="s">
        <v>267</v>
      </c>
      <c r="U482" s="258" t="s">
        <v>265</v>
      </c>
      <c r="V482" s="258" t="s">
        <v>267</v>
      </c>
      <c r="W482" s="258" t="s">
        <v>266</v>
      </c>
      <c r="X482" s="258" t="s">
        <v>267</v>
      </c>
      <c r="Y482" s="258" t="s">
        <v>267</v>
      </c>
      <c r="Z482" s="258" t="s">
        <v>267</v>
      </c>
      <c r="AA482" s="258" t="s">
        <v>267</v>
      </c>
      <c r="AB482" s="258" t="s">
        <v>267</v>
      </c>
      <c r="AC482" s="258" t="s">
        <v>265</v>
      </c>
      <c r="AD482" s="258" t="s">
        <v>267</v>
      </c>
      <c r="AE482" s="258" t="s">
        <v>267</v>
      </c>
      <c r="AF482" s="258" t="s">
        <v>267</v>
      </c>
      <c r="AG482" s="258" t="s">
        <v>267</v>
      </c>
      <c r="AH482" s="258" t="s">
        <v>265</v>
      </c>
      <c r="AI482" s="258" t="s">
        <v>265</v>
      </c>
      <c r="AJ482" s="258" t="s">
        <v>267</v>
      </c>
      <c r="AK482" s="258" t="s">
        <v>265</v>
      </c>
      <c r="AL482" s="258" t="s">
        <v>267</v>
      </c>
      <c r="AM482" s="258" t="s">
        <v>265</v>
      </c>
      <c r="AN482" s="258" t="s">
        <v>267</v>
      </c>
      <c r="AO482" s="258" t="s">
        <v>267</v>
      </c>
      <c r="AP482" s="258" t="s">
        <v>265</v>
      </c>
    </row>
    <row r="483" spans="1:42" x14ac:dyDescent="0.2">
      <c r="A483" s="258">
        <v>206171</v>
      </c>
      <c r="B483" s="258" t="str">
        <f>VLOOKUP(A483,'[2]اعلام كامل'!$A$2:$E$7000,5,0)</f>
        <v>س4</v>
      </c>
      <c r="C483" s="258" t="s">
        <v>265</v>
      </c>
      <c r="D483" s="258" t="s">
        <v>267</v>
      </c>
      <c r="E483" s="258" t="s">
        <v>267</v>
      </c>
      <c r="F483" s="258" t="s">
        <v>267</v>
      </c>
      <c r="G483" s="258" t="s">
        <v>267</v>
      </c>
      <c r="H483" s="258" t="s">
        <v>265</v>
      </c>
      <c r="I483" s="258" t="s">
        <v>265</v>
      </c>
      <c r="J483" s="258" t="s">
        <v>267</v>
      </c>
      <c r="K483" s="258" t="s">
        <v>267</v>
      </c>
      <c r="L483" s="258" t="s">
        <v>265</v>
      </c>
      <c r="M483" s="258" t="s">
        <v>265</v>
      </c>
      <c r="N483" s="258" t="s">
        <v>265</v>
      </c>
      <c r="O483" s="258" t="s">
        <v>267</v>
      </c>
      <c r="P483" s="258" t="s">
        <v>267</v>
      </c>
      <c r="Q483" s="258" t="s">
        <v>265</v>
      </c>
      <c r="R483" s="258" t="s">
        <v>265</v>
      </c>
      <c r="S483" s="258" t="s">
        <v>265</v>
      </c>
      <c r="T483" s="258" t="s">
        <v>267</v>
      </c>
      <c r="U483" s="258" t="s">
        <v>267</v>
      </c>
      <c r="V483" s="258" t="s">
        <v>265</v>
      </c>
      <c r="W483" s="258" t="s">
        <v>265</v>
      </c>
      <c r="X483" s="258" t="s">
        <v>267</v>
      </c>
      <c r="Y483" s="258" t="s">
        <v>265</v>
      </c>
      <c r="Z483" s="258" t="s">
        <v>265</v>
      </c>
      <c r="AA483" s="258" t="s">
        <v>265</v>
      </c>
      <c r="AB483" s="258" t="s">
        <v>267</v>
      </c>
      <c r="AC483" s="258" t="s">
        <v>267</v>
      </c>
      <c r="AD483" s="258" t="s">
        <v>267</v>
      </c>
      <c r="AE483" s="258" t="s">
        <v>265</v>
      </c>
      <c r="AF483" s="258" t="s">
        <v>267</v>
      </c>
      <c r="AG483" s="258" t="s">
        <v>267</v>
      </c>
      <c r="AH483" s="258" t="s">
        <v>265</v>
      </c>
      <c r="AI483" s="258" t="s">
        <v>265</v>
      </c>
      <c r="AJ483" s="258" t="s">
        <v>267</v>
      </c>
      <c r="AK483" s="258" t="s">
        <v>267</v>
      </c>
      <c r="AL483" s="258" t="s">
        <v>265</v>
      </c>
      <c r="AM483" s="258" t="s">
        <v>265</v>
      </c>
      <c r="AN483" s="258" t="s">
        <v>265</v>
      </c>
      <c r="AO483" s="258" t="s">
        <v>265</v>
      </c>
      <c r="AP483" s="258" t="s">
        <v>265</v>
      </c>
    </row>
    <row r="484" spans="1:42" x14ac:dyDescent="0.2">
      <c r="A484" s="258">
        <v>206358</v>
      </c>
      <c r="B484" s="258" t="str">
        <f>VLOOKUP(A484,'[2]اعلام كامل'!$A$2:$E$7000,5,0)</f>
        <v>س4</v>
      </c>
      <c r="C484" s="258" t="s">
        <v>265</v>
      </c>
      <c r="D484" s="258" t="s">
        <v>265</v>
      </c>
      <c r="E484" s="258" t="s">
        <v>265</v>
      </c>
      <c r="F484" s="258" t="s">
        <v>267</v>
      </c>
      <c r="G484" s="258" t="s">
        <v>265</v>
      </c>
      <c r="H484" s="258" t="s">
        <v>265</v>
      </c>
      <c r="I484" s="258" t="s">
        <v>265</v>
      </c>
      <c r="J484" s="258" t="s">
        <v>265</v>
      </c>
      <c r="K484" s="258" t="s">
        <v>265</v>
      </c>
      <c r="L484" s="258" t="s">
        <v>267</v>
      </c>
      <c r="M484" s="258" t="s">
        <v>265</v>
      </c>
      <c r="N484" s="258" t="s">
        <v>265</v>
      </c>
      <c r="O484" s="258" t="s">
        <v>265</v>
      </c>
      <c r="P484" s="258" t="s">
        <v>267</v>
      </c>
      <c r="Q484" s="258" t="s">
        <v>265</v>
      </c>
      <c r="R484" s="258" t="s">
        <v>265</v>
      </c>
      <c r="S484" s="258" t="s">
        <v>267</v>
      </c>
      <c r="T484" s="258" t="s">
        <v>265</v>
      </c>
      <c r="U484" s="258" t="s">
        <v>265</v>
      </c>
      <c r="V484" s="258" t="s">
        <v>265</v>
      </c>
      <c r="W484" s="258" t="s">
        <v>267</v>
      </c>
      <c r="X484" s="258" t="s">
        <v>267</v>
      </c>
      <c r="Y484" s="258" t="s">
        <v>265</v>
      </c>
      <c r="Z484" s="258" t="s">
        <v>267</v>
      </c>
      <c r="AA484" s="258" t="s">
        <v>267</v>
      </c>
      <c r="AB484" s="258" t="s">
        <v>265</v>
      </c>
      <c r="AC484" s="258" t="s">
        <v>267</v>
      </c>
      <c r="AD484" s="258" t="s">
        <v>265</v>
      </c>
      <c r="AE484" s="258" t="s">
        <v>265</v>
      </c>
      <c r="AF484" s="258" t="s">
        <v>267</v>
      </c>
      <c r="AG484" s="258" t="s">
        <v>267</v>
      </c>
      <c r="AH484" s="258" t="s">
        <v>265</v>
      </c>
      <c r="AI484" s="258" t="s">
        <v>267</v>
      </c>
      <c r="AJ484" s="258" t="s">
        <v>267</v>
      </c>
      <c r="AK484" s="258" t="s">
        <v>265</v>
      </c>
      <c r="AL484" s="258" t="s">
        <v>265</v>
      </c>
      <c r="AM484" s="258" t="s">
        <v>265</v>
      </c>
      <c r="AN484" s="258" t="s">
        <v>265</v>
      </c>
      <c r="AO484" s="258" t="s">
        <v>267</v>
      </c>
      <c r="AP484" s="258" t="s">
        <v>265</v>
      </c>
    </row>
    <row r="485" spans="1:42" x14ac:dyDescent="0.2">
      <c r="A485" s="258">
        <v>206499</v>
      </c>
      <c r="B485" s="258" t="str">
        <f>VLOOKUP(A485,'[2]اعلام كامل'!$A$2:$E$7000,5,0)</f>
        <v>س4</v>
      </c>
      <c r="C485" s="258" t="s">
        <v>267</v>
      </c>
      <c r="D485" s="258" t="s">
        <v>265</v>
      </c>
      <c r="E485" s="258" t="s">
        <v>265</v>
      </c>
      <c r="F485" s="258" t="s">
        <v>267</v>
      </c>
      <c r="G485" s="258" t="s">
        <v>265</v>
      </c>
      <c r="H485" s="258" t="s">
        <v>265</v>
      </c>
      <c r="I485" s="258" t="s">
        <v>265</v>
      </c>
      <c r="J485" s="258" t="s">
        <v>265</v>
      </c>
      <c r="K485" s="258" t="s">
        <v>265</v>
      </c>
      <c r="L485" s="258" t="s">
        <v>265</v>
      </c>
      <c r="M485" s="258" t="s">
        <v>265</v>
      </c>
      <c r="N485" s="258" t="s">
        <v>267</v>
      </c>
      <c r="O485" s="258" t="s">
        <v>267</v>
      </c>
      <c r="P485" s="258" t="s">
        <v>265</v>
      </c>
      <c r="Q485" s="258" t="s">
        <v>265</v>
      </c>
      <c r="R485" s="258" t="s">
        <v>265</v>
      </c>
      <c r="S485" s="258" t="s">
        <v>267</v>
      </c>
      <c r="T485" s="258" t="s">
        <v>267</v>
      </c>
      <c r="U485" s="258" t="s">
        <v>267</v>
      </c>
      <c r="V485" s="258" t="s">
        <v>267</v>
      </c>
      <c r="W485" s="258" t="s">
        <v>265</v>
      </c>
      <c r="X485" s="258" t="s">
        <v>265</v>
      </c>
      <c r="Y485" s="258" t="s">
        <v>265</v>
      </c>
      <c r="Z485" s="258" t="s">
        <v>265</v>
      </c>
      <c r="AA485" s="258" t="s">
        <v>267</v>
      </c>
      <c r="AB485" s="258" t="s">
        <v>265</v>
      </c>
      <c r="AC485" s="258" t="s">
        <v>265</v>
      </c>
      <c r="AD485" s="258" t="s">
        <v>266</v>
      </c>
      <c r="AE485" s="258" t="s">
        <v>265</v>
      </c>
      <c r="AF485" s="258" t="s">
        <v>265</v>
      </c>
      <c r="AG485" s="258" t="s">
        <v>265</v>
      </c>
      <c r="AH485" s="258" t="s">
        <v>265</v>
      </c>
      <c r="AI485" s="258" t="s">
        <v>265</v>
      </c>
      <c r="AJ485" s="258" t="s">
        <v>267</v>
      </c>
      <c r="AK485" s="258" t="s">
        <v>265</v>
      </c>
      <c r="AL485" s="258" t="s">
        <v>265</v>
      </c>
      <c r="AM485" s="258" t="s">
        <v>266</v>
      </c>
      <c r="AN485" s="258" t="s">
        <v>267</v>
      </c>
      <c r="AO485" s="258" t="s">
        <v>265</v>
      </c>
      <c r="AP485" s="258" t="s">
        <v>267</v>
      </c>
    </row>
    <row r="486" spans="1:42" x14ac:dyDescent="0.2">
      <c r="A486" s="258">
        <v>206598</v>
      </c>
      <c r="B486" s="258" t="str">
        <f>VLOOKUP(A486,'[2]اعلام كامل'!$A$2:$E$7000,5,0)</f>
        <v>س4</v>
      </c>
      <c r="C486" s="258" t="s">
        <v>265</v>
      </c>
      <c r="D486" s="258" t="s">
        <v>265</v>
      </c>
      <c r="E486" s="258" t="s">
        <v>265</v>
      </c>
      <c r="F486" s="258" t="s">
        <v>267</v>
      </c>
      <c r="G486" s="258" t="s">
        <v>265</v>
      </c>
      <c r="H486" s="258" t="s">
        <v>267</v>
      </c>
      <c r="I486" s="258" t="s">
        <v>267</v>
      </c>
      <c r="J486" s="258" t="s">
        <v>265</v>
      </c>
      <c r="K486" s="258" t="s">
        <v>265</v>
      </c>
      <c r="L486" s="258" t="s">
        <v>265</v>
      </c>
      <c r="M486" s="258" t="s">
        <v>265</v>
      </c>
      <c r="N486" s="258" t="s">
        <v>265</v>
      </c>
      <c r="O486" s="258" t="s">
        <v>267</v>
      </c>
      <c r="P486" s="258" t="s">
        <v>265</v>
      </c>
      <c r="Q486" s="258" t="s">
        <v>265</v>
      </c>
      <c r="R486" s="258" t="s">
        <v>265</v>
      </c>
      <c r="S486" s="258" t="s">
        <v>265</v>
      </c>
      <c r="T486" s="258" t="s">
        <v>265</v>
      </c>
      <c r="U486" s="258" t="s">
        <v>267</v>
      </c>
      <c r="V486" s="258" t="s">
        <v>265</v>
      </c>
      <c r="W486" s="258" t="s">
        <v>267</v>
      </c>
      <c r="X486" s="258" t="s">
        <v>267</v>
      </c>
      <c r="Y486" s="258" t="s">
        <v>265</v>
      </c>
      <c r="Z486" s="258" t="s">
        <v>265</v>
      </c>
      <c r="AA486" s="258" t="s">
        <v>267</v>
      </c>
      <c r="AB486" s="258" t="s">
        <v>267</v>
      </c>
      <c r="AC486" s="258" t="s">
        <v>265</v>
      </c>
      <c r="AD486" s="258" t="s">
        <v>267</v>
      </c>
      <c r="AE486" s="258" t="s">
        <v>265</v>
      </c>
      <c r="AF486" s="258" t="s">
        <v>265</v>
      </c>
      <c r="AG486" s="258" t="s">
        <v>267</v>
      </c>
      <c r="AH486" s="258" t="s">
        <v>267</v>
      </c>
      <c r="AI486" s="258" t="s">
        <v>267</v>
      </c>
      <c r="AJ486" s="258" t="s">
        <v>267</v>
      </c>
      <c r="AK486" s="258" t="s">
        <v>265</v>
      </c>
      <c r="AL486" s="258" t="s">
        <v>265</v>
      </c>
      <c r="AM486" s="258" t="s">
        <v>267</v>
      </c>
      <c r="AN486" s="258" t="s">
        <v>265</v>
      </c>
      <c r="AO486" s="258" t="s">
        <v>265</v>
      </c>
      <c r="AP486" s="258" t="s">
        <v>265</v>
      </c>
    </row>
    <row r="487" spans="1:42" x14ac:dyDescent="0.2">
      <c r="A487" s="258">
        <v>206623</v>
      </c>
      <c r="B487" s="258" t="str">
        <f>VLOOKUP(A487,'[2]اعلام كامل'!$A$2:$E$7000,5,0)</f>
        <v>س4</v>
      </c>
      <c r="C487" s="258" t="s">
        <v>265</v>
      </c>
      <c r="D487" s="258" t="s">
        <v>265</v>
      </c>
      <c r="E487" s="258" t="s">
        <v>265</v>
      </c>
      <c r="F487" s="258" t="s">
        <v>267</v>
      </c>
      <c r="G487" s="258" t="s">
        <v>267</v>
      </c>
      <c r="H487" s="258" t="s">
        <v>265</v>
      </c>
      <c r="I487" s="258" t="s">
        <v>265</v>
      </c>
      <c r="J487" s="258" t="s">
        <v>265</v>
      </c>
      <c r="K487" s="258" t="s">
        <v>265</v>
      </c>
      <c r="L487" s="258" t="s">
        <v>267</v>
      </c>
      <c r="M487" s="258" t="s">
        <v>267</v>
      </c>
      <c r="N487" s="258" t="s">
        <v>267</v>
      </c>
      <c r="O487" s="258" t="s">
        <v>267</v>
      </c>
      <c r="P487" s="258" t="s">
        <v>266</v>
      </c>
      <c r="Q487" s="258" t="s">
        <v>265</v>
      </c>
      <c r="R487" s="258" t="s">
        <v>267</v>
      </c>
      <c r="S487" s="258" t="s">
        <v>265</v>
      </c>
      <c r="T487" s="258" t="s">
        <v>267</v>
      </c>
      <c r="U487" s="258" t="s">
        <v>265</v>
      </c>
      <c r="V487" s="258" t="s">
        <v>265</v>
      </c>
      <c r="W487" s="258" t="s">
        <v>267</v>
      </c>
      <c r="X487" s="258" t="s">
        <v>265</v>
      </c>
      <c r="Y487" s="258" t="s">
        <v>267</v>
      </c>
      <c r="Z487" s="258" t="s">
        <v>267</v>
      </c>
      <c r="AA487" s="258" t="s">
        <v>267</v>
      </c>
      <c r="AB487" s="258" t="s">
        <v>267</v>
      </c>
      <c r="AC487" s="258" t="s">
        <v>265</v>
      </c>
      <c r="AD487" s="258" t="s">
        <v>267</v>
      </c>
      <c r="AE487" s="258" t="s">
        <v>265</v>
      </c>
      <c r="AF487" s="258" t="s">
        <v>265</v>
      </c>
      <c r="AG487" s="258" t="s">
        <v>266</v>
      </c>
      <c r="AH487" s="258" t="s">
        <v>265</v>
      </c>
      <c r="AI487" s="258" t="s">
        <v>267</v>
      </c>
      <c r="AJ487" s="258" t="s">
        <v>265</v>
      </c>
      <c r="AK487" s="258" t="s">
        <v>265</v>
      </c>
      <c r="AL487" s="258" t="s">
        <v>265</v>
      </c>
      <c r="AM487" s="258" t="s">
        <v>265</v>
      </c>
      <c r="AN487" s="258" t="s">
        <v>265</v>
      </c>
      <c r="AO487" s="258" t="s">
        <v>267</v>
      </c>
      <c r="AP487" s="258" t="s">
        <v>265</v>
      </c>
    </row>
    <row r="488" spans="1:42" x14ac:dyDescent="0.2">
      <c r="A488" s="258">
        <v>206730</v>
      </c>
      <c r="B488" s="258" t="str">
        <f>VLOOKUP(A488,'[2]اعلام كامل'!$A$2:$E$7000,5,0)</f>
        <v>س4</v>
      </c>
      <c r="C488" s="258" t="s">
        <v>267</v>
      </c>
      <c r="D488" s="258" t="s">
        <v>265</v>
      </c>
      <c r="E488" s="258" t="s">
        <v>265</v>
      </c>
      <c r="F488" s="258" t="s">
        <v>265</v>
      </c>
      <c r="G488" s="258" t="s">
        <v>265</v>
      </c>
      <c r="H488" s="258" t="s">
        <v>265</v>
      </c>
      <c r="I488" s="258" t="s">
        <v>265</v>
      </c>
      <c r="J488" s="258" t="s">
        <v>265</v>
      </c>
      <c r="K488" s="258" t="s">
        <v>265</v>
      </c>
      <c r="L488" s="258" t="s">
        <v>265</v>
      </c>
      <c r="M488" s="258" t="s">
        <v>265</v>
      </c>
      <c r="N488" s="258" t="s">
        <v>265</v>
      </c>
      <c r="O488" s="258" t="s">
        <v>267</v>
      </c>
      <c r="P488" s="258" t="s">
        <v>265</v>
      </c>
      <c r="Q488" s="258" t="s">
        <v>265</v>
      </c>
      <c r="R488" s="258" t="s">
        <v>267</v>
      </c>
      <c r="S488" s="258" t="s">
        <v>265</v>
      </c>
      <c r="T488" s="258" t="s">
        <v>265</v>
      </c>
      <c r="U488" s="258" t="s">
        <v>265</v>
      </c>
      <c r="V488" s="258" t="s">
        <v>265</v>
      </c>
      <c r="W488" s="258" t="s">
        <v>265</v>
      </c>
      <c r="X488" s="258" t="s">
        <v>265</v>
      </c>
      <c r="Y488" s="258" t="s">
        <v>265</v>
      </c>
      <c r="Z488" s="258" t="s">
        <v>265</v>
      </c>
      <c r="AA488" s="258" t="s">
        <v>267</v>
      </c>
      <c r="AB488" s="258" t="s">
        <v>265</v>
      </c>
      <c r="AC488" s="258" t="s">
        <v>267</v>
      </c>
      <c r="AD488" s="258" t="s">
        <v>265</v>
      </c>
      <c r="AE488" s="258" t="s">
        <v>267</v>
      </c>
      <c r="AF488" s="258" t="s">
        <v>267</v>
      </c>
      <c r="AG488" s="258" t="s">
        <v>266</v>
      </c>
      <c r="AH488" s="258" t="s">
        <v>266</v>
      </c>
      <c r="AI488" s="258" t="s">
        <v>265</v>
      </c>
      <c r="AJ488" s="258" t="s">
        <v>267</v>
      </c>
      <c r="AK488" s="258" t="s">
        <v>265</v>
      </c>
      <c r="AL488" s="258" t="s">
        <v>265</v>
      </c>
      <c r="AM488" s="258" t="s">
        <v>265</v>
      </c>
      <c r="AN488" s="258" t="s">
        <v>265</v>
      </c>
      <c r="AO488" s="258" t="s">
        <v>266</v>
      </c>
      <c r="AP488" s="258" t="s">
        <v>265</v>
      </c>
    </row>
    <row r="489" spans="1:42" x14ac:dyDescent="0.2">
      <c r="A489" s="258">
        <v>206904</v>
      </c>
      <c r="B489" s="258" t="str">
        <f>VLOOKUP(A489,'[2]اعلام كامل'!$A$2:$E$7000,5,0)</f>
        <v>س4</v>
      </c>
      <c r="C489" s="258" t="s">
        <v>267</v>
      </c>
      <c r="D489" s="258" t="s">
        <v>266</v>
      </c>
      <c r="E489" s="258" t="s">
        <v>266</v>
      </c>
      <c r="F489" s="258" t="s">
        <v>266</v>
      </c>
      <c r="G489" s="258" t="s">
        <v>265</v>
      </c>
      <c r="H489" s="258" t="s">
        <v>265</v>
      </c>
      <c r="I489" s="258" t="s">
        <v>265</v>
      </c>
      <c r="J489" s="258" t="s">
        <v>267</v>
      </c>
      <c r="K489" s="258" t="s">
        <v>267</v>
      </c>
      <c r="L489" s="258" t="s">
        <v>265</v>
      </c>
      <c r="M489" s="258" t="s">
        <v>265</v>
      </c>
      <c r="N489" s="258" t="s">
        <v>267</v>
      </c>
      <c r="O489" s="258" t="s">
        <v>265</v>
      </c>
      <c r="P489" s="258" t="s">
        <v>265</v>
      </c>
      <c r="Q489" s="258" t="s">
        <v>265</v>
      </c>
      <c r="R489" s="258" t="s">
        <v>267</v>
      </c>
      <c r="S489" s="258" t="s">
        <v>265</v>
      </c>
      <c r="T489" s="258" t="s">
        <v>267</v>
      </c>
      <c r="U489" s="258" t="s">
        <v>265</v>
      </c>
      <c r="V489" s="258" t="s">
        <v>265</v>
      </c>
      <c r="W489" s="258" t="s">
        <v>267</v>
      </c>
      <c r="X489" s="258" t="s">
        <v>266</v>
      </c>
      <c r="Y489" s="258" t="s">
        <v>265</v>
      </c>
      <c r="Z489" s="258" t="s">
        <v>265</v>
      </c>
      <c r="AA489" s="258" t="s">
        <v>266</v>
      </c>
      <c r="AB489" s="258" t="s">
        <v>266</v>
      </c>
      <c r="AC489" s="258" t="s">
        <v>265</v>
      </c>
      <c r="AD489" s="258" t="s">
        <v>267</v>
      </c>
      <c r="AE489" s="258" t="s">
        <v>267</v>
      </c>
      <c r="AF489" s="258" t="s">
        <v>267</v>
      </c>
      <c r="AG489" s="258" t="s">
        <v>265</v>
      </c>
      <c r="AH489" s="258" t="s">
        <v>265</v>
      </c>
      <c r="AI489" s="258" t="s">
        <v>265</v>
      </c>
      <c r="AJ489" s="258" t="s">
        <v>265</v>
      </c>
      <c r="AK489" s="258" t="s">
        <v>265</v>
      </c>
      <c r="AL489" s="258" t="s">
        <v>265</v>
      </c>
      <c r="AM489" s="258" t="s">
        <v>265</v>
      </c>
      <c r="AN489" s="258" t="s">
        <v>267</v>
      </c>
      <c r="AO489" s="258" t="s">
        <v>267</v>
      </c>
      <c r="AP489" s="258" t="s">
        <v>267</v>
      </c>
    </row>
    <row r="490" spans="1:42" x14ac:dyDescent="0.2">
      <c r="A490" s="258">
        <v>207721</v>
      </c>
      <c r="B490" s="258" t="str">
        <f>VLOOKUP(A490,'[2]اعلام كامل'!$A$2:$E$7000,5,0)</f>
        <v>س4</v>
      </c>
      <c r="C490" s="258" t="s">
        <v>266</v>
      </c>
      <c r="D490" s="258" t="s">
        <v>266</v>
      </c>
      <c r="E490" s="258" t="s">
        <v>266</v>
      </c>
      <c r="F490" s="258" t="s">
        <v>266</v>
      </c>
      <c r="G490" s="258" t="s">
        <v>265</v>
      </c>
      <c r="H490" s="258" t="s">
        <v>267</v>
      </c>
      <c r="I490" s="258" t="s">
        <v>266</v>
      </c>
      <c r="J490" s="258" t="s">
        <v>266</v>
      </c>
      <c r="K490" s="258" t="s">
        <v>266</v>
      </c>
      <c r="L490" s="258" t="s">
        <v>266</v>
      </c>
      <c r="M490" s="258" t="s">
        <v>267</v>
      </c>
      <c r="N490" s="258" t="s">
        <v>266</v>
      </c>
      <c r="O490" s="258" t="s">
        <v>267</v>
      </c>
      <c r="P490" s="258" t="s">
        <v>267</v>
      </c>
      <c r="Q490" s="258" t="s">
        <v>265</v>
      </c>
      <c r="R490" s="258" t="s">
        <v>267</v>
      </c>
      <c r="S490" s="258" t="s">
        <v>267</v>
      </c>
      <c r="T490" s="258" t="s">
        <v>267</v>
      </c>
      <c r="U490" s="258" t="s">
        <v>267</v>
      </c>
      <c r="V490" s="258" t="s">
        <v>267</v>
      </c>
      <c r="W490" s="258" t="s">
        <v>267</v>
      </c>
      <c r="X490" s="258" t="s">
        <v>267</v>
      </c>
      <c r="Y490" s="258" t="s">
        <v>266</v>
      </c>
      <c r="Z490" s="258" t="s">
        <v>267</v>
      </c>
      <c r="AA490" s="258" t="s">
        <v>267</v>
      </c>
      <c r="AB490" s="258" t="s">
        <v>267</v>
      </c>
      <c r="AC490" s="258" t="s">
        <v>267</v>
      </c>
      <c r="AD490" s="258" t="s">
        <v>267</v>
      </c>
      <c r="AE490" s="258" t="s">
        <v>267</v>
      </c>
      <c r="AF490" s="258" t="s">
        <v>267</v>
      </c>
      <c r="AG490" s="258" t="s">
        <v>267</v>
      </c>
      <c r="AH490" s="258" t="s">
        <v>265</v>
      </c>
      <c r="AI490" s="258" t="s">
        <v>265</v>
      </c>
      <c r="AJ490" s="258" t="s">
        <v>267</v>
      </c>
      <c r="AK490" s="258" t="s">
        <v>267</v>
      </c>
      <c r="AL490" s="258" t="s">
        <v>265</v>
      </c>
      <c r="AM490" s="258" t="s">
        <v>267</v>
      </c>
      <c r="AN490" s="258" t="s">
        <v>267</v>
      </c>
      <c r="AO490" s="258" t="s">
        <v>267</v>
      </c>
      <c r="AP490" s="258" t="s">
        <v>267</v>
      </c>
    </row>
    <row r="491" spans="1:42" x14ac:dyDescent="0.2">
      <c r="A491" s="258">
        <v>207820</v>
      </c>
      <c r="B491" s="258" t="str">
        <f>VLOOKUP(A491,'[2]اعلام كامل'!$A$2:$E$7000,5,0)</f>
        <v>س4</v>
      </c>
      <c r="C491" s="258" t="s">
        <v>265</v>
      </c>
      <c r="D491" s="258" t="s">
        <v>265</v>
      </c>
      <c r="E491" s="258" t="s">
        <v>265</v>
      </c>
      <c r="F491" s="258" t="s">
        <v>265</v>
      </c>
      <c r="G491" s="258" t="s">
        <v>267</v>
      </c>
      <c r="H491" s="258" t="s">
        <v>265</v>
      </c>
      <c r="I491" s="258" t="s">
        <v>267</v>
      </c>
      <c r="J491" s="258" t="s">
        <v>265</v>
      </c>
      <c r="K491" s="258" t="s">
        <v>267</v>
      </c>
      <c r="L491" s="258" t="s">
        <v>265</v>
      </c>
      <c r="M491" s="258" t="s">
        <v>265</v>
      </c>
      <c r="N491" s="258" t="s">
        <v>267</v>
      </c>
      <c r="O491" s="258" t="s">
        <v>267</v>
      </c>
      <c r="P491" s="258" t="s">
        <v>267</v>
      </c>
      <c r="Q491" s="258" t="s">
        <v>265</v>
      </c>
      <c r="R491" s="258" t="s">
        <v>265</v>
      </c>
      <c r="S491" s="258" t="s">
        <v>265</v>
      </c>
      <c r="T491" s="258" t="s">
        <v>267</v>
      </c>
      <c r="U491" s="258" t="s">
        <v>265</v>
      </c>
      <c r="V491" s="258" t="s">
        <v>265</v>
      </c>
      <c r="W491" s="258" t="s">
        <v>265</v>
      </c>
      <c r="X491" s="258" t="s">
        <v>267</v>
      </c>
      <c r="Y491" s="258" t="s">
        <v>265</v>
      </c>
      <c r="Z491" s="258" t="s">
        <v>267</v>
      </c>
      <c r="AA491" s="258" t="s">
        <v>265</v>
      </c>
      <c r="AB491" s="258" t="s">
        <v>265</v>
      </c>
      <c r="AC491" s="258" t="s">
        <v>265</v>
      </c>
      <c r="AD491" s="258" t="s">
        <v>265</v>
      </c>
      <c r="AE491" s="258" t="s">
        <v>265</v>
      </c>
      <c r="AF491" s="258" t="s">
        <v>265</v>
      </c>
      <c r="AG491" s="258" t="s">
        <v>265</v>
      </c>
      <c r="AH491" s="258" t="s">
        <v>265</v>
      </c>
      <c r="AI491" s="258" t="s">
        <v>265</v>
      </c>
      <c r="AJ491" s="258" t="s">
        <v>265</v>
      </c>
      <c r="AK491" s="258" t="s">
        <v>265</v>
      </c>
      <c r="AL491" s="258" t="s">
        <v>267</v>
      </c>
      <c r="AM491" s="258" t="s">
        <v>267</v>
      </c>
      <c r="AN491" s="258" t="s">
        <v>265</v>
      </c>
      <c r="AO491" s="258" t="s">
        <v>267</v>
      </c>
      <c r="AP491" s="258" t="s">
        <v>267</v>
      </c>
    </row>
    <row r="492" spans="1:42" x14ac:dyDescent="0.2">
      <c r="A492" s="258">
        <v>207836</v>
      </c>
      <c r="B492" s="258" t="str">
        <f>VLOOKUP(A492,'[2]اعلام كامل'!$A$2:$E$7000,5,0)</f>
        <v>س4</v>
      </c>
      <c r="C492" s="258" t="s">
        <v>265</v>
      </c>
      <c r="D492" s="258" t="s">
        <v>265</v>
      </c>
      <c r="E492" s="258" t="s">
        <v>265</v>
      </c>
      <c r="F492" s="258" t="s">
        <v>265</v>
      </c>
      <c r="G492" s="258" t="s">
        <v>265</v>
      </c>
      <c r="H492" s="258" t="s">
        <v>267</v>
      </c>
      <c r="I492" s="258" t="s">
        <v>265</v>
      </c>
      <c r="J492" s="258" t="s">
        <v>265</v>
      </c>
      <c r="K492" s="258" t="s">
        <v>265</v>
      </c>
      <c r="L492" s="258" t="s">
        <v>265</v>
      </c>
      <c r="M492" s="258" t="s">
        <v>267</v>
      </c>
      <c r="N492" s="258" t="s">
        <v>267</v>
      </c>
      <c r="O492" s="258" t="s">
        <v>267</v>
      </c>
      <c r="P492" s="258" t="s">
        <v>265</v>
      </c>
      <c r="Q492" s="258" t="s">
        <v>267</v>
      </c>
      <c r="R492" s="258" t="s">
        <v>267</v>
      </c>
      <c r="S492" s="258" t="s">
        <v>265</v>
      </c>
      <c r="T492" s="258" t="s">
        <v>265</v>
      </c>
      <c r="U492" s="258" t="s">
        <v>265</v>
      </c>
      <c r="V492" s="258" t="s">
        <v>267</v>
      </c>
      <c r="W492" s="258" t="s">
        <v>267</v>
      </c>
      <c r="X492" s="258" t="s">
        <v>265</v>
      </c>
      <c r="Y492" s="258" t="s">
        <v>265</v>
      </c>
      <c r="Z492" s="258" t="s">
        <v>265</v>
      </c>
      <c r="AA492" s="258" t="s">
        <v>267</v>
      </c>
      <c r="AB492" s="258" t="s">
        <v>267</v>
      </c>
      <c r="AC492" s="258" t="s">
        <v>265</v>
      </c>
      <c r="AD492" s="258" t="s">
        <v>267</v>
      </c>
      <c r="AE492" s="258" t="s">
        <v>267</v>
      </c>
      <c r="AF492" s="258" t="s">
        <v>267</v>
      </c>
      <c r="AG492" s="258" t="s">
        <v>265</v>
      </c>
      <c r="AH492" s="258" t="s">
        <v>265</v>
      </c>
      <c r="AI492" s="258" t="s">
        <v>265</v>
      </c>
      <c r="AJ492" s="258" t="s">
        <v>267</v>
      </c>
      <c r="AK492" s="258" t="s">
        <v>267</v>
      </c>
      <c r="AL492" s="258" t="s">
        <v>265</v>
      </c>
      <c r="AM492" s="258" t="s">
        <v>265</v>
      </c>
      <c r="AN492" s="258" t="s">
        <v>265</v>
      </c>
      <c r="AO492" s="258" t="s">
        <v>265</v>
      </c>
      <c r="AP492" s="258" t="s">
        <v>265</v>
      </c>
    </row>
    <row r="493" spans="1:42" x14ac:dyDescent="0.2">
      <c r="A493" s="258">
        <v>207990</v>
      </c>
      <c r="B493" s="258" t="str">
        <f>VLOOKUP(A493,'[2]اعلام كامل'!$A$2:$E$7000,5,0)</f>
        <v>س4</v>
      </c>
      <c r="C493" s="258" t="s">
        <v>265</v>
      </c>
      <c r="D493" s="258" t="s">
        <v>267</v>
      </c>
      <c r="E493" s="258" t="s">
        <v>265</v>
      </c>
      <c r="F493" s="258" t="s">
        <v>267</v>
      </c>
      <c r="G493" s="258" t="s">
        <v>265</v>
      </c>
      <c r="H493" s="258" t="s">
        <v>267</v>
      </c>
      <c r="I493" s="258" t="s">
        <v>265</v>
      </c>
      <c r="J493" s="258" t="s">
        <v>265</v>
      </c>
      <c r="K493" s="258" t="s">
        <v>265</v>
      </c>
      <c r="L493" s="258" t="s">
        <v>265</v>
      </c>
      <c r="M493" s="258" t="s">
        <v>265</v>
      </c>
      <c r="N493" s="258" t="s">
        <v>265</v>
      </c>
      <c r="O493" s="258" t="s">
        <v>265</v>
      </c>
      <c r="P493" s="258" t="s">
        <v>267</v>
      </c>
      <c r="Q493" s="258" t="s">
        <v>265</v>
      </c>
      <c r="R493" s="258" t="s">
        <v>267</v>
      </c>
      <c r="S493" s="258" t="s">
        <v>265</v>
      </c>
      <c r="T493" s="258" t="s">
        <v>267</v>
      </c>
      <c r="U493" s="258" t="s">
        <v>267</v>
      </c>
      <c r="V493" s="258" t="s">
        <v>267</v>
      </c>
      <c r="W493" s="258" t="s">
        <v>267</v>
      </c>
      <c r="X493" s="258" t="s">
        <v>267</v>
      </c>
      <c r="Y493" s="258" t="s">
        <v>267</v>
      </c>
      <c r="Z493" s="258" t="s">
        <v>267</v>
      </c>
      <c r="AA493" s="258" t="s">
        <v>267</v>
      </c>
      <c r="AB493" s="258" t="s">
        <v>267</v>
      </c>
      <c r="AC493" s="258" t="s">
        <v>267</v>
      </c>
      <c r="AD493" s="258" t="s">
        <v>267</v>
      </c>
      <c r="AE493" s="258" t="s">
        <v>265</v>
      </c>
      <c r="AF493" s="258" t="s">
        <v>267</v>
      </c>
      <c r="AG493" s="258" t="s">
        <v>267</v>
      </c>
      <c r="AH493" s="258" t="s">
        <v>267</v>
      </c>
      <c r="AI493" s="258" t="s">
        <v>267</v>
      </c>
      <c r="AJ493" s="258" t="s">
        <v>265</v>
      </c>
      <c r="AK493" s="258" t="s">
        <v>265</v>
      </c>
      <c r="AL493" s="258" t="s">
        <v>265</v>
      </c>
      <c r="AM493" s="258" t="s">
        <v>265</v>
      </c>
      <c r="AN493" s="258" t="s">
        <v>265</v>
      </c>
      <c r="AO493" s="258" t="s">
        <v>265</v>
      </c>
      <c r="AP493" s="258" t="s">
        <v>265</v>
      </c>
    </row>
    <row r="494" spans="1:42" x14ac:dyDescent="0.2">
      <c r="A494" s="258">
        <v>208148</v>
      </c>
      <c r="B494" s="258" t="str">
        <f>VLOOKUP(A494,'[2]اعلام كامل'!$A$2:$E$7000,5,0)</f>
        <v>س4</v>
      </c>
      <c r="C494" s="258" t="s">
        <v>265</v>
      </c>
      <c r="D494" s="258" t="s">
        <v>265</v>
      </c>
      <c r="E494" s="258" t="s">
        <v>265</v>
      </c>
      <c r="F494" s="258" t="s">
        <v>267</v>
      </c>
      <c r="G494" s="258" t="s">
        <v>265</v>
      </c>
      <c r="H494" s="258" t="s">
        <v>265</v>
      </c>
      <c r="I494" s="258" t="s">
        <v>265</v>
      </c>
      <c r="J494" s="258" t="s">
        <v>265</v>
      </c>
      <c r="K494" s="258" t="s">
        <v>267</v>
      </c>
      <c r="L494" s="258" t="s">
        <v>267</v>
      </c>
      <c r="M494" s="258" t="s">
        <v>265</v>
      </c>
      <c r="N494" s="258" t="s">
        <v>267</v>
      </c>
      <c r="O494" s="258" t="s">
        <v>267</v>
      </c>
      <c r="P494" s="258" t="s">
        <v>265</v>
      </c>
      <c r="Q494" s="258" t="s">
        <v>267</v>
      </c>
      <c r="R494" s="258" t="s">
        <v>267</v>
      </c>
      <c r="S494" s="258" t="s">
        <v>265</v>
      </c>
      <c r="T494" s="258" t="s">
        <v>267</v>
      </c>
      <c r="U494" s="258" t="s">
        <v>267</v>
      </c>
      <c r="V494" s="258" t="s">
        <v>267</v>
      </c>
      <c r="W494" s="258" t="s">
        <v>267</v>
      </c>
      <c r="X494" s="258" t="s">
        <v>267</v>
      </c>
      <c r="Y494" s="258" t="s">
        <v>265</v>
      </c>
      <c r="Z494" s="258" t="s">
        <v>265</v>
      </c>
      <c r="AA494" s="258" t="s">
        <v>267</v>
      </c>
      <c r="AB494" s="258" t="s">
        <v>265</v>
      </c>
      <c r="AC494" s="258" t="s">
        <v>267</v>
      </c>
      <c r="AD494" s="258" t="s">
        <v>267</v>
      </c>
      <c r="AE494" s="258" t="s">
        <v>265</v>
      </c>
      <c r="AF494" s="258" t="s">
        <v>267</v>
      </c>
      <c r="AG494" s="258" t="s">
        <v>266</v>
      </c>
      <c r="AH494" s="258" t="s">
        <v>265</v>
      </c>
      <c r="AI494" s="258" t="s">
        <v>267</v>
      </c>
      <c r="AJ494" s="258" t="s">
        <v>267</v>
      </c>
      <c r="AK494" s="258" t="s">
        <v>265</v>
      </c>
      <c r="AL494" s="258" t="s">
        <v>267</v>
      </c>
      <c r="AM494" s="258" t="s">
        <v>266</v>
      </c>
      <c r="AN494" s="258" t="s">
        <v>266</v>
      </c>
      <c r="AO494" s="258" t="s">
        <v>267</v>
      </c>
      <c r="AP494" s="258" t="s">
        <v>267</v>
      </c>
    </row>
    <row r="495" spans="1:42" x14ac:dyDescent="0.2">
      <c r="A495" s="258">
        <v>208467</v>
      </c>
      <c r="B495" s="258" t="str">
        <f>VLOOKUP(A495,'[2]اعلام كامل'!$A$2:$E$7000,5,0)</f>
        <v>س4</v>
      </c>
      <c r="C495" s="258" t="s">
        <v>265</v>
      </c>
      <c r="D495" s="258" t="s">
        <v>265</v>
      </c>
      <c r="E495" s="258" t="s">
        <v>265</v>
      </c>
      <c r="F495" s="258" t="s">
        <v>265</v>
      </c>
      <c r="G495" s="258" t="s">
        <v>265</v>
      </c>
      <c r="H495" s="258" t="s">
        <v>265</v>
      </c>
      <c r="I495" s="258" t="s">
        <v>267</v>
      </c>
      <c r="J495" s="258" t="s">
        <v>265</v>
      </c>
      <c r="K495" s="258" t="s">
        <v>265</v>
      </c>
      <c r="L495" s="258" t="s">
        <v>267</v>
      </c>
      <c r="M495" s="258" t="s">
        <v>265</v>
      </c>
      <c r="N495" s="258" t="s">
        <v>267</v>
      </c>
      <c r="O495" s="258" t="s">
        <v>265</v>
      </c>
      <c r="P495" s="258" t="s">
        <v>267</v>
      </c>
      <c r="Q495" s="258" t="s">
        <v>265</v>
      </c>
      <c r="R495" s="258" t="s">
        <v>265</v>
      </c>
      <c r="S495" s="258" t="s">
        <v>265</v>
      </c>
      <c r="T495" s="258" t="s">
        <v>265</v>
      </c>
      <c r="U495" s="258" t="s">
        <v>265</v>
      </c>
      <c r="V495" s="258" t="s">
        <v>265</v>
      </c>
      <c r="W495" s="258" t="s">
        <v>265</v>
      </c>
      <c r="X495" s="258" t="s">
        <v>267</v>
      </c>
      <c r="Y495" s="258" t="s">
        <v>265</v>
      </c>
      <c r="Z495" s="258" t="s">
        <v>267</v>
      </c>
      <c r="AA495" s="258" t="s">
        <v>265</v>
      </c>
      <c r="AB495" s="258" t="s">
        <v>267</v>
      </c>
      <c r="AC495" s="258" t="s">
        <v>267</v>
      </c>
      <c r="AD495" s="258" t="s">
        <v>267</v>
      </c>
      <c r="AE495" s="258" t="s">
        <v>265</v>
      </c>
      <c r="AF495" s="258" t="s">
        <v>265</v>
      </c>
      <c r="AG495" s="258" t="s">
        <v>267</v>
      </c>
      <c r="AH495" s="258" t="s">
        <v>267</v>
      </c>
      <c r="AI495" s="258" t="s">
        <v>265</v>
      </c>
      <c r="AJ495" s="258" t="s">
        <v>265</v>
      </c>
      <c r="AK495" s="258" t="s">
        <v>265</v>
      </c>
      <c r="AL495" s="258" t="s">
        <v>267</v>
      </c>
      <c r="AM495" s="258" t="s">
        <v>267</v>
      </c>
      <c r="AN495" s="258" t="s">
        <v>265</v>
      </c>
      <c r="AO495" s="258" t="s">
        <v>267</v>
      </c>
      <c r="AP495" s="258" t="s">
        <v>265</v>
      </c>
    </row>
    <row r="496" spans="1:42" x14ac:dyDescent="0.2">
      <c r="A496" s="258">
        <v>208593</v>
      </c>
      <c r="B496" s="258" t="str">
        <f>VLOOKUP(A496,'[2]اعلام كامل'!$A$2:$E$7000,5,0)</f>
        <v>س4</v>
      </c>
      <c r="C496" s="258" t="s">
        <v>265</v>
      </c>
      <c r="D496" s="258" t="s">
        <v>265</v>
      </c>
      <c r="E496" s="258" t="s">
        <v>265</v>
      </c>
      <c r="F496" s="258" t="s">
        <v>267</v>
      </c>
      <c r="G496" s="258" t="s">
        <v>265</v>
      </c>
      <c r="H496" s="258" t="s">
        <v>265</v>
      </c>
      <c r="I496" s="258" t="s">
        <v>265</v>
      </c>
      <c r="J496" s="258" t="s">
        <v>265</v>
      </c>
      <c r="K496" s="258" t="s">
        <v>267</v>
      </c>
      <c r="L496" s="258" t="s">
        <v>267</v>
      </c>
      <c r="M496" s="258" t="s">
        <v>267</v>
      </c>
      <c r="N496" s="258" t="s">
        <v>267</v>
      </c>
      <c r="O496" s="258" t="s">
        <v>267</v>
      </c>
      <c r="P496" s="258" t="s">
        <v>265</v>
      </c>
      <c r="Q496" s="258" t="s">
        <v>265</v>
      </c>
      <c r="R496" s="258" t="s">
        <v>265</v>
      </c>
      <c r="S496" s="258" t="s">
        <v>265</v>
      </c>
      <c r="T496" s="258" t="s">
        <v>267</v>
      </c>
      <c r="U496" s="258" t="s">
        <v>265</v>
      </c>
      <c r="V496" s="258" t="s">
        <v>265</v>
      </c>
      <c r="W496" s="258" t="s">
        <v>267</v>
      </c>
      <c r="X496" s="258" t="s">
        <v>265</v>
      </c>
      <c r="Y496" s="258" t="s">
        <v>265</v>
      </c>
      <c r="Z496" s="258" t="s">
        <v>265</v>
      </c>
      <c r="AA496" s="258" t="s">
        <v>267</v>
      </c>
      <c r="AB496" s="258" t="s">
        <v>267</v>
      </c>
      <c r="AC496" s="258" t="s">
        <v>267</v>
      </c>
      <c r="AD496" s="258" t="s">
        <v>267</v>
      </c>
      <c r="AE496" s="258" t="s">
        <v>267</v>
      </c>
      <c r="AF496" s="258" t="s">
        <v>265</v>
      </c>
      <c r="AG496" s="258" t="s">
        <v>265</v>
      </c>
      <c r="AH496" s="258" t="s">
        <v>265</v>
      </c>
      <c r="AI496" s="258" t="s">
        <v>265</v>
      </c>
      <c r="AJ496" s="258" t="s">
        <v>265</v>
      </c>
      <c r="AK496" s="258" t="s">
        <v>265</v>
      </c>
      <c r="AL496" s="258" t="s">
        <v>265</v>
      </c>
      <c r="AM496" s="258" t="s">
        <v>265</v>
      </c>
      <c r="AN496" s="258" t="s">
        <v>265</v>
      </c>
      <c r="AO496" s="258" t="s">
        <v>267</v>
      </c>
      <c r="AP496" s="258" t="s">
        <v>265</v>
      </c>
    </row>
    <row r="497" spans="1:42" x14ac:dyDescent="0.2">
      <c r="A497" s="258">
        <v>208612</v>
      </c>
      <c r="B497" s="258" t="str">
        <f>VLOOKUP(A497,'[2]اعلام كامل'!$A$2:$E$7000,5,0)</f>
        <v>س4</v>
      </c>
      <c r="C497" s="258" t="s">
        <v>265</v>
      </c>
      <c r="D497" s="258" t="s">
        <v>265</v>
      </c>
      <c r="E497" s="258" t="s">
        <v>265</v>
      </c>
      <c r="F497" s="258" t="s">
        <v>267</v>
      </c>
      <c r="G497" s="258" t="s">
        <v>265</v>
      </c>
      <c r="H497" s="258" t="s">
        <v>267</v>
      </c>
      <c r="I497" s="258" t="s">
        <v>267</v>
      </c>
      <c r="J497" s="258" t="s">
        <v>267</v>
      </c>
      <c r="K497" s="258" t="s">
        <v>265</v>
      </c>
      <c r="L497" s="258" t="s">
        <v>265</v>
      </c>
      <c r="M497" s="258" t="s">
        <v>267</v>
      </c>
      <c r="N497" s="258" t="s">
        <v>267</v>
      </c>
      <c r="O497" s="258" t="s">
        <v>267</v>
      </c>
      <c r="P497" s="258" t="s">
        <v>267</v>
      </c>
      <c r="Q497" s="258" t="s">
        <v>267</v>
      </c>
      <c r="R497" s="258" t="s">
        <v>266</v>
      </c>
      <c r="S497" s="258" t="s">
        <v>267</v>
      </c>
      <c r="T497" s="258" t="s">
        <v>267</v>
      </c>
      <c r="U497" s="258" t="s">
        <v>265</v>
      </c>
      <c r="V497" s="258" t="s">
        <v>267</v>
      </c>
      <c r="W497" s="258" t="s">
        <v>265</v>
      </c>
      <c r="X497" s="258" t="s">
        <v>265</v>
      </c>
      <c r="Y497" s="258" t="s">
        <v>265</v>
      </c>
      <c r="Z497" s="258" t="s">
        <v>267</v>
      </c>
      <c r="AA497" s="258" t="s">
        <v>267</v>
      </c>
      <c r="AB497" s="258" t="s">
        <v>267</v>
      </c>
      <c r="AC497" s="258" t="s">
        <v>267</v>
      </c>
      <c r="AD497" s="258" t="s">
        <v>267</v>
      </c>
      <c r="AE497" s="258" t="s">
        <v>267</v>
      </c>
      <c r="AF497" s="258" t="s">
        <v>267</v>
      </c>
      <c r="AG497" s="258" t="s">
        <v>267</v>
      </c>
      <c r="AH497" s="258" t="s">
        <v>265</v>
      </c>
      <c r="AI497" s="258" t="s">
        <v>265</v>
      </c>
      <c r="AJ497" s="258" t="s">
        <v>267</v>
      </c>
      <c r="AK497" s="258" t="s">
        <v>267</v>
      </c>
      <c r="AL497" s="258" t="s">
        <v>265</v>
      </c>
      <c r="AM497" s="258" t="s">
        <v>265</v>
      </c>
      <c r="AN497" s="258" t="s">
        <v>267</v>
      </c>
      <c r="AO497" s="258" t="s">
        <v>265</v>
      </c>
      <c r="AP497" s="258" t="s">
        <v>265</v>
      </c>
    </row>
    <row r="498" spans="1:42" x14ac:dyDescent="0.2">
      <c r="A498" s="258">
        <v>208960</v>
      </c>
      <c r="B498" s="258" t="str">
        <f>VLOOKUP(A498,'[2]اعلام كامل'!$A$2:$E$7000,5,0)</f>
        <v>س4</v>
      </c>
      <c r="C498" s="258" t="s">
        <v>265</v>
      </c>
      <c r="D498" s="258" t="s">
        <v>267</v>
      </c>
      <c r="E498" s="258" t="s">
        <v>265</v>
      </c>
      <c r="F498" s="258" t="s">
        <v>266</v>
      </c>
      <c r="G498" s="258" t="s">
        <v>267</v>
      </c>
      <c r="H498" s="258" t="s">
        <v>267</v>
      </c>
      <c r="I498" s="258" t="s">
        <v>265</v>
      </c>
      <c r="J498" s="258" t="s">
        <v>265</v>
      </c>
      <c r="K498" s="258" t="s">
        <v>265</v>
      </c>
      <c r="L498" s="258" t="s">
        <v>267</v>
      </c>
      <c r="M498" s="258" t="s">
        <v>267</v>
      </c>
      <c r="N498" s="258" t="s">
        <v>265</v>
      </c>
      <c r="O498" s="258" t="s">
        <v>267</v>
      </c>
      <c r="P498" s="258" t="s">
        <v>267</v>
      </c>
      <c r="Q498" s="258" t="s">
        <v>265</v>
      </c>
      <c r="R498" s="258" t="s">
        <v>265</v>
      </c>
      <c r="S498" s="258" t="s">
        <v>265</v>
      </c>
      <c r="T498" s="258" t="s">
        <v>267</v>
      </c>
      <c r="U498" s="258" t="s">
        <v>265</v>
      </c>
      <c r="V498" s="258" t="s">
        <v>265</v>
      </c>
      <c r="W498" s="258" t="s">
        <v>265</v>
      </c>
      <c r="X498" s="258" t="s">
        <v>265</v>
      </c>
      <c r="Y498" s="258" t="s">
        <v>265</v>
      </c>
      <c r="Z498" s="258" t="s">
        <v>266</v>
      </c>
      <c r="AA498" s="258" t="s">
        <v>267</v>
      </c>
      <c r="AB498" s="258" t="s">
        <v>265</v>
      </c>
      <c r="AC498" s="258" t="s">
        <v>267</v>
      </c>
      <c r="AD498" s="258" t="s">
        <v>265</v>
      </c>
      <c r="AE498" s="258" t="s">
        <v>265</v>
      </c>
      <c r="AF498" s="258" t="s">
        <v>265</v>
      </c>
      <c r="AG498" s="258" t="s">
        <v>266</v>
      </c>
      <c r="AH498" s="258" t="s">
        <v>266</v>
      </c>
      <c r="AI498" s="258" t="s">
        <v>266</v>
      </c>
      <c r="AJ498" s="258" t="s">
        <v>266</v>
      </c>
      <c r="AK498" s="258" t="s">
        <v>266</v>
      </c>
      <c r="AL498" s="258" t="s">
        <v>266</v>
      </c>
      <c r="AM498" s="258" t="s">
        <v>266</v>
      </c>
      <c r="AN498" s="258" t="s">
        <v>266</v>
      </c>
      <c r="AO498" s="258" t="s">
        <v>266</v>
      </c>
      <c r="AP498" s="258" t="s">
        <v>266</v>
      </c>
    </row>
    <row r="499" spans="1:42" x14ac:dyDescent="0.2">
      <c r="A499" s="258">
        <v>209072</v>
      </c>
      <c r="B499" s="258" t="str">
        <f>VLOOKUP(A499,'[2]اعلام كامل'!$A$2:$E$7000,5,0)</f>
        <v>س4</v>
      </c>
      <c r="C499" s="258" t="s">
        <v>267</v>
      </c>
      <c r="D499" s="258" t="s">
        <v>267</v>
      </c>
      <c r="E499" s="258" t="s">
        <v>267</v>
      </c>
      <c r="F499" s="258" t="s">
        <v>267</v>
      </c>
      <c r="G499" s="258" t="s">
        <v>267</v>
      </c>
      <c r="H499" s="258" t="s">
        <v>267</v>
      </c>
      <c r="I499" s="258" t="s">
        <v>265</v>
      </c>
      <c r="J499" s="258" t="s">
        <v>267</v>
      </c>
      <c r="K499" s="258" t="s">
        <v>267</v>
      </c>
      <c r="L499" s="258" t="s">
        <v>267</v>
      </c>
      <c r="M499" s="258" t="s">
        <v>265</v>
      </c>
      <c r="N499" s="258" t="s">
        <v>265</v>
      </c>
      <c r="O499" s="258" t="s">
        <v>267</v>
      </c>
      <c r="P499" s="258" t="s">
        <v>267</v>
      </c>
      <c r="Q499" s="258" t="s">
        <v>265</v>
      </c>
      <c r="R499" s="258" t="s">
        <v>267</v>
      </c>
      <c r="S499" s="258" t="s">
        <v>267</v>
      </c>
      <c r="T499" s="258" t="s">
        <v>267</v>
      </c>
      <c r="U499" s="258" t="s">
        <v>267</v>
      </c>
      <c r="V499" s="258" t="s">
        <v>265</v>
      </c>
      <c r="W499" s="258" t="s">
        <v>265</v>
      </c>
      <c r="X499" s="258" t="s">
        <v>265</v>
      </c>
      <c r="Y499" s="258" t="s">
        <v>265</v>
      </c>
      <c r="Z499" s="258" t="s">
        <v>267</v>
      </c>
      <c r="AA499" s="258" t="s">
        <v>265</v>
      </c>
      <c r="AB499" s="258" t="s">
        <v>267</v>
      </c>
      <c r="AC499" s="258" t="s">
        <v>267</v>
      </c>
      <c r="AD499" s="258" t="s">
        <v>267</v>
      </c>
      <c r="AE499" s="258" t="s">
        <v>265</v>
      </c>
      <c r="AF499" s="258" t="s">
        <v>267</v>
      </c>
      <c r="AG499" s="258" t="s">
        <v>265</v>
      </c>
      <c r="AH499" s="258" t="s">
        <v>267</v>
      </c>
      <c r="AI499" s="258" t="s">
        <v>265</v>
      </c>
      <c r="AJ499" s="258" t="s">
        <v>267</v>
      </c>
      <c r="AK499" s="258" t="s">
        <v>265</v>
      </c>
      <c r="AL499" s="258" t="s">
        <v>267</v>
      </c>
      <c r="AM499" s="258" t="s">
        <v>267</v>
      </c>
      <c r="AN499" s="258" t="s">
        <v>265</v>
      </c>
      <c r="AO499" s="258" t="s">
        <v>265</v>
      </c>
      <c r="AP499" s="258" t="s">
        <v>265</v>
      </c>
    </row>
    <row r="500" spans="1:42" x14ac:dyDescent="0.2">
      <c r="A500" s="258">
        <v>209494</v>
      </c>
      <c r="B500" s="258" t="str">
        <f>VLOOKUP(A500,'[2]اعلام كامل'!$A$2:$E$7000,5,0)</f>
        <v>س4</v>
      </c>
      <c r="C500" s="258" t="s">
        <v>267</v>
      </c>
      <c r="D500" s="258" t="s">
        <v>267</v>
      </c>
      <c r="E500" s="258" t="s">
        <v>265</v>
      </c>
      <c r="F500" s="258" t="s">
        <v>267</v>
      </c>
      <c r="G500" s="258" t="s">
        <v>265</v>
      </c>
      <c r="H500" s="258" t="s">
        <v>267</v>
      </c>
      <c r="I500" s="258" t="s">
        <v>267</v>
      </c>
      <c r="J500" s="258" t="s">
        <v>265</v>
      </c>
      <c r="K500" s="258" t="s">
        <v>267</v>
      </c>
      <c r="L500" s="258" t="s">
        <v>265</v>
      </c>
      <c r="M500" s="258" t="s">
        <v>265</v>
      </c>
      <c r="N500" s="258" t="s">
        <v>265</v>
      </c>
      <c r="O500" s="258" t="s">
        <v>265</v>
      </c>
      <c r="P500" s="258" t="s">
        <v>267</v>
      </c>
      <c r="Q500" s="258" t="s">
        <v>265</v>
      </c>
      <c r="R500" s="258" t="s">
        <v>265</v>
      </c>
      <c r="S500" s="258" t="s">
        <v>265</v>
      </c>
      <c r="T500" s="258" t="s">
        <v>265</v>
      </c>
      <c r="U500" s="258" t="s">
        <v>265</v>
      </c>
      <c r="V500" s="258" t="s">
        <v>265</v>
      </c>
      <c r="W500" s="258" t="s">
        <v>265</v>
      </c>
      <c r="X500" s="258" t="s">
        <v>265</v>
      </c>
      <c r="Y500" s="258" t="s">
        <v>265</v>
      </c>
      <c r="Z500" s="258" t="s">
        <v>265</v>
      </c>
      <c r="AA500" s="258" t="s">
        <v>267</v>
      </c>
      <c r="AB500" s="258" t="s">
        <v>267</v>
      </c>
      <c r="AC500" s="258" t="s">
        <v>265</v>
      </c>
      <c r="AD500" s="258" t="s">
        <v>267</v>
      </c>
      <c r="AE500" s="258" t="s">
        <v>265</v>
      </c>
      <c r="AF500" s="258" t="s">
        <v>265</v>
      </c>
      <c r="AG500" s="258" t="s">
        <v>265</v>
      </c>
      <c r="AH500" s="258" t="s">
        <v>265</v>
      </c>
      <c r="AI500" s="258" t="s">
        <v>265</v>
      </c>
      <c r="AJ500" s="258" t="s">
        <v>265</v>
      </c>
      <c r="AK500" s="258" t="s">
        <v>265</v>
      </c>
      <c r="AL500" s="258" t="s">
        <v>267</v>
      </c>
      <c r="AM500" s="258" t="s">
        <v>267</v>
      </c>
      <c r="AN500" s="258" t="s">
        <v>265</v>
      </c>
      <c r="AO500" s="258" t="s">
        <v>267</v>
      </c>
      <c r="AP500" s="258" t="s">
        <v>265</v>
      </c>
    </row>
    <row r="501" spans="1:42" x14ac:dyDescent="0.2">
      <c r="A501" s="258">
        <v>209638</v>
      </c>
      <c r="B501" s="258" t="str">
        <f>VLOOKUP(A501,'[2]اعلام كامل'!$A$2:$E$7000,5,0)</f>
        <v>س4</v>
      </c>
      <c r="C501" s="258" t="s">
        <v>265</v>
      </c>
      <c r="D501" s="258" t="s">
        <v>267</v>
      </c>
      <c r="E501" s="258" t="s">
        <v>267</v>
      </c>
      <c r="F501" s="258" t="s">
        <v>266</v>
      </c>
      <c r="G501" s="258" t="s">
        <v>267</v>
      </c>
      <c r="H501" s="258" t="s">
        <v>267</v>
      </c>
      <c r="I501" s="258" t="s">
        <v>267</v>
      </c>
      <c r="J501" s="258" t="s">
        <v>267</v>
      </c>
      <c r="K501" s="258" t="s">
        <v>267</v>
      </c>
      <c r="L501" s="258" t="s">
        <v>267</v>
      </c>
      <c r="M501" s="258" t="s">
        <v>267</v>
      </c>
      <c r="N501" s="258" t="s">
        <v>267</v>
      </c>
      <c r="O501" s="258" t="s">
        <v>265</v>
      </c>
      <c r="P501" s="258" t="s">
        <v>267</v>
      </c>
      <c r="Q501" s="258" t="s">
        <v>267</v>
      </c>
      <c r="R501" s="258" t="s">
        <v>267</v>
      </c>
      <c r="S501" s="258" t="s">
        <v>265</v>
      </c>
      <c r="T501" s="258" t="s">
        <v>267</v>
      </c>
      <c r="U501" s="258" t="s">
        <v>267</v>
      </c>
      <c r="V501" s="258" t="s">
        <v>267</v>
      </c>
      <c r="W501" s="258" t="s">
        <v>267</v>
      </c>
      <c r="X501" s="258" t="s">
        <v>267</v>
      </c>
      <c r="Y501" s="258" t="s">
        <v>265</v>
      </c>
      <c r="Z501" s="258" t="s">
        <v>267</v>
      </c>
      <c r="AA501" s="258" t="s">
        <v>265</v>
      </c>
      <c r="AB501" s="258" t="s">
        <v>265</v>
      </c>
      <c r="AC501" s="258" t="s">
        <v>267</v>
      </c>
      <c r="AD501" s="258" t="s">
        <v>265</v>
      </c>
      <c r="AE501" s="258" t="s">
        <v>267</v>
      </c>
      <c r="AF501" s="258" t="s">
        <v>267</v>
      </c>
      <c r="AG501" s="258" t="s">
        <v>267</v>
      </c>
      <c r="AH501" s="258" t="s">
        <v>267</v>
      </c>
      <c r="AI501" s="258" t="s">
        <v>265</v>
      </c>
      <c r="AJ501" s="258" t="s">
        <v>267</v>
      </c>
      <c r="AK501" s="258" t="s">
        <v>265</v>
      </c>
      <c r="AL501" s="258" t="s">
        <v>265</v>
      </c>
      <c r="AM501" s="258" t="s">
        <v>267</v>
      </c>
      <c r="AN501" s="258" t="s">
        <v>265</v>
      </c>
      <c r="AO501" s="258" t="s">
        <v>267</v>
      </c>
      <c r="AP501" s="258" t="s">
        <v>267</v>
      </c>
    </row>
    <row r="502" spans="1:42" x14ac:dyDescent="0.2">
      <c r="A502" s="258">
        <v>209643</v>
      </c>
      <c r="B502" s="258" t="str">
        <f>VLOOKUP(A502,'[2]اعلام كامل'!$A$2:$E$7000,5,0)</f>
        <v>س4</v>
      </c>
      <c r="C502" s="258" t="s">
        <v>267</v>
      </c>
      <c r="D502" s="258" t="s">
        <v>267</v>
      </c>
      <c r="E502" s="258" t="s">
        <v>267</v>
      </c>
      <c r="F502" s="258" t="s">
        <v>267</v>
      </c>
      <c r="G502" s="258" t="s">
        <v>267</v>
      </c>
      <c r="H502" s="258" t="s">
        <v>267</v>
      </c>
      <c r="I502" s="258" t="s">
        <v>267</v>
      </c>
      <c r="J502" s="258" t="s">
        <v>265</v>
      </c>
      <c r="K502" s="258" t="s">
        <v>267</v>
      </c>
      <c r="L502" s="258" t="s">
        <v>267</v>
      </c>
      <c r="M502" s="258" t="s">
        <v>265</v>
      </c>
      <c r="N502" s="258" t="s">
        <v>267</v>
      </c>
      <c r="O502" s="258" t="s">
        <v>267</v>
      </c>
      <c r="P502" s="258" t="s">
        <v>267</v>
      </c>
      <c r="Q502" s="258" t="s">
        <v>265</v>
      </c>
      <c r="R502" s="258" t="s">
        <v>267</v>
      </c>
      <c r="S502" s="258" t="s">
        <v>267</v>
      </c>
      <c r="T502" s="258" t="s">
        <v>267</v>
      </c>
      <c r="U502" s="258" t="s">
        <v>265</v>
      </c>
      <c r="V502" s="258" t="s">
        <v>267</v>
      </c>
      <c r="W502" s="258" t="s">
        <v>267</v>
      </c>
      <c r="X502" s="258" t="s">
        <v>265</v>
      </c>
      <c r="Y502" s="258" t="s">
        <v>265</v>
      </c>
      <c r="Z502" s="258" t="s">
        <v>265</v>
      </c>
      <c r="AA502" s="258" t="s">
        <v>265</v>
      </c>
      <c r="AB502" s="258" t="s">
        <v>265</v>
      </c>
      <c r="AC502" s="258" t="s">
        <v>265</v>
      </c>
      <c r="AD502" s="258" t="s">
        <v>265</v>
      </c>
      <c r="AE502" s="258" t="s">
        <v>265</v>
      </c>
      <c r="AF502" s="258" t="s">
        <v>265</v>
      </c>
      <c r="AG502" s="258" t="s">
        <v>266</v>
      </c>
      <c r="AH502" s="258" t="s">
        <v>267</v>
      </c>
      <c r="AI502" s="258" t="s">
        <v>267</v>
      </c>
      <c r="AJ502" s="258" t="s">
        <v>266</v>
      </c>
      <c r="AK502" s="258" t="s">
        <v>266</v>
      </c>
      <c r="AL502" s="258" t="s">
        <v>267</v>
      </c>
      <c r="AM502" s="258" t="s">
        <v>267</v>
      </c>
      <c r="AN502" s="258" t="s">
        <v>266</v>
      </c>
      <c r="AO502" s="258" t="s">
        <v>267</v>
      </c>
      <c r="AP502" s="258" t="s">
        <v>265</v>
      </c>
    </row>
    <row r="503" spans="1:42" x14ac:dyDescent="0.2">
      <c r="A503" s="258">
        <v>209700</v>
      </c>
      <c r="B503" s="258" t="str">
        <f>VLOOKUP(A503,'[2]اعلام كامل'!$A$2:$E$7000,5,0)</f>
        <v>س4</v>
      </c>
      <c r="C503" s="258" t="s">
        <v>266</v>
      </c>
      <c r="D503" s="258" t="s">
        <v>266</v>
      </c>
      <c r="E503" s="258" t="s">
        <v>266</v>
      </c>
      <c r="F503" s="258" t="s">
        <v>266</v>
      </c>
      <c r="G503" s="258" t="s">
        <v>266</v>
      </c>
      <c r="H503" s="258" t="s">
        <v>265</v>
      </c>
      <c r="I503" s="258" t="s">
        <v>265</v>
      </c>
      <c r="J503" s="258" t="s">
        <v>265</v>
      </c>
      <c r="K503" s="258" t="s">
        <v>265</v>
      </c>
      <c r="L503" s="258" t="s">
        <v>265</v>
      </c>
      <c r="M503" s="258" t="s">
        <v>265</v>
      </c>
      <c r="N503" s="258" t="s">
        <v>267</v>
      </c>
      <c r="O503" s="258" t="s">
        <v>267</v>
      </c>
      <c r="P503" s="258" t="s">
        <v>265</v>
      </c>
      <c r="Q503" s="258" t="s">
        <v>265</v>
      </c>
      <c r="R503" s="258" t="s">
        <v>265</v>
      </c>
      <c r="S503" s="258" t="s">
        <v>267</v>
      </c>
      <c r="T503" s="258" t="s">
        <v>267</v>
      </c>
      <c r="U503" s="258" t="s">
        <v>267</v>
      </c>
      <c r="V503" s="258" t="s">
        <v>265</v>
      </c>
      <c r="W503" s="258" t="s">
        <v>267</v>
      </c>
      <c r="X503" s="258" t="s">
        <v>265</v>
      </c>
      <c r="Y503" s="258" t="s">
        <v>265</v>
      </c>
      <c r="Z503" s="258" t="s">
        <v>267</v>
      </c>
      <c r="AA503" s="258" t="s">
        <v>265</v>
      </c>
      <c r="AB503" s="258" t="s">
        <v>267</v>
      </c>
      <c r="AC503" s="258" t="s">
        <v>267</v>
      </c>
      <c r="AD503" s="258" t="s">
        <v>265</v>
      </c>
      <c r="AE503" s="258" t="s">
        <v>265</v>
      </c>
      <c r="AF503" s="258" t="s">
        <v>267</v>
      </c>
      <c r="AG503" s="258" t="s">
        <v>265</v>
      </c>
      <c r="AH503" s="258" t="s">
        <v>265</v>
      </c>
      <c r="AI503" s="258" t="s">
        <v>267</v>
      </c>
      <c r="AJ503" s="258" t="s">
        <v>265</v>
      </c>
      <c r="AK503" s="258" t="s">
        <v>265</v>
      </c>
      <c r="AL503" s="258" t="s">
        <v>265</v>
      </c>
      <c r="AM503" s="258" t="s">
        <v>267</v>
      </c>
      <c r="AN503" s="258" t="s">
        <v>265</v>
      </c>
      <c r="AO503" s="258" t="s">
        <v>267</v>
      </c>
      <c r="AP503" s="258" t="s">
        <v>265</v>
      </c>
    </row>
    <row r="504" spans="1:42" x14ac:dyDescent="0.2">
      <c r="A504" s="258">
        <v>209770</v>
      </c>
      <c r="B504" s="258" t="str">
        <f>VLOOKUP(A504,'[2]اعلام كامل'!$A$2:$E$7000,5,0)</f>
        <v>س4</v>
      </c>
      <c r="C504" s="258" t="s">
        <v>267</v>
      </c>
      <c r="D504" s="258" t="s">
        <v>267</v>
      </c>
      <c r="E504" s="258" t="s">
        <v>267</v>
      </c>
      <c r="F504" s="258" t="s">
        <v>267</v>
      </c>
      <c r="G504" s="258" t="s">
        <v>267</v>
      </c>
      <c r="H504" s="258" t="s">
        <v>267</v>
      </c>
      <c r="I504" s="258" t="s">
        <v>265</v>
      </c>
      <c r="J504" s="258" t="s">
        <v>265</v>
      </c>
      <c r="K504" s="258" t="s">
        <v>265</v>
      </c>
      <c r="L504" s="258" t="s">
        <v>267</v>
      </c>
      <c r="M504" s="258" t="s">
        <v>265</v>
      </c>
      <c r="N504" s="258" t="s">
        <v>267</v>
      </c>
      <c r="O504" s="258" t="s">
        <v>265</v>
      </c>
      <c r="P504" s="258" t="s">
        <v>265</v>
      </c>
      <c r="Q504" s="258" t="s">
        <v>267</v>
      </c>
      <c r="R504" s="258" t="s">
        <v>265</v>
      </c>
      <c r="S504" s="258" t="s">
        <v>265</v>
      </c>
      <c r="T504" s="258" t="s">
        <v>265</v>
      </c>
      <c r="U504" s="258" t="s">
        <v>265</v>
      </c>
      <c r="V504" s="258" t="s">
        <v>265</v>
      </c>
      <c r="W504" s="258" t="s">
        <v>267</v>
      </c>
      <c r="X504" s="258" t="s">
        <v>267</v>
      </c>
      <c r="Y504" s="258" t="s">
        <v>265</v>
      </c>
      <c r="Z504" s="258" t="s">
        <v>267</v>
      </c>
      <c r="AA504" s="258" t="s">
        <v>265</v>
      </c>
      <c r="AB504" s="258" t="s">
        <v>265</v>
      </c>
      <c r="AC504" s="258" t="s">
        <v>267</v>
      </c>
      <c r="AD504" s="258" t="s">
        <v>265</v>
      </c>
      <c r="AE504" s="258" t="s">
        <v>265</v>
      </c>
      <c r="AF504" s="258" t="s">
        <v>267</v>
      </c>
      <c r="AG504" s="258" t="s">
        <v>265</v>
      </c>
      <c r="AH504" s="258" t="s">
        <v>267</v>
      </c>
      <c r="AI504" s="258" t="s">
        <v>265</v>
      </c>
      <c r="AJ504" s="258" t="s">
        <v>265</v>
      </c>
      <c r="AK504" s="258" t="s">
        <v>265</v>
      </c>
      <c r="AL504" s="258" t="s">
        <v>265</v>
      </c>
      <c r="AM504" s="258" t="s">
        <v>265</v>
      </c>
      <c r="AN504" s="258" t="s">
        <v>265</v>
      </c>
      <c r="AO504" s="258" t="s">
        <v>265</v>
      </c>
      <c r="AP504" s="258" t="s">
        <v>265</v>
      </c>
    </row>
    <row r="505" spans="1:42" x14ac:dyDescent="0.2">
      <c r="A505" s="258">
        <v>209774</v>
      </c>
      <c r="B505" s="258" t="str">
        <f>VLOOKUP(A505,'[2]اعلام كامل'!$A$2:$E$7000,5,0)</f>
        <v>س4</v>
      </c>
      <c r="C505" s="258" t="s">
        <v>265</v>
      </c>
      <c r="D505" s="258" t="s">
        <v>267</v>
      </c>
      <c r="E505" s="258" t="s">
        <v>267</v>
      </c>
      <c r="F505" s="258" t="s">
        <v>266</v>
      </c>
      <c r="G505" s="258" t="s">
        <v>267</v>
      </c>
      <c r="H505" s="258" t="s">
        <v>265</v>
      </c>
      <c r="I505" s="258" t="s">
        <v>267</v>
      </c>
      <c r="J505" s="258" t="s">
        <v>265</v>
      </c>
      <c r="K505" s="258" t="s">
        <v>267</v>
      </c>
      <c r="L505" s="258" t="s">
        <v>267</v>
      </c>
      <c r="M505" s="258" t="s">
        <v>267</v>
      </c>
      <c r="N505" s="258" t="s">
        <v>267</v>
      </c>
      <c r="O505" s="258" t="s">
        <v>267</v>
      </c>
      <c r="P505" s="258" t="s">
        <v>267</v>
      </c>
      <c r="Q505" s="258" t="s">
        <v>265</v>
      </c>
      <c r="R505" s="258" t="s">
        <v>267</v>
      </c>
      <c r="S505" s="258" t="s">
        <v>267</v>
      </c>
      <c r="T505" s="258" t="s">
        <v>265</v>
      </c>
      <c r="U505" s="258" t="s">
        <v>267</v>
      </c>
      <c r="V505" s="258" t="s">
        <v>267</v>
      </c>
      <c r="W505" s="258" t="s">
        <v>265</v>
      </c>
      <c r="X505" s="258" t="s">
        <v>267</v>
      </c>
      <c r="Y505" s="258" t="s">
        <v>265</v>
      </c>
      <c r="Z505" s="258" t="s">
        <v>267</v>
      </c>
      <c r="AA505" s="258" t="s">
        <v>265</v>
      </c>
      <c r="AB505" s="258" t="s">
        <v>267</v>
      </c>
      <c r="AC505" s="258" t="s">
        <v>267</v>
      </c>
      <c r="AD505" s="258" t="s">
        <v>267</v>
      </c>
      <c r="AE505" s="258" t="s">
        <v>267</v>
      </c>
      <c r="AF505" s="258" t="s">
        <v>267</v>
      </c>
      <c r="AG505" s="258" t="s">
        <v>267</v>
      </c>
      <c r="AH505" s="258" t="s">
        <v>265</v>
      </c>
      <c r="AI505" s="258" t="s">
        <v>265</v>
      </c>
      <c r="AJ505" s="258" t="s">
        <v>267</v>
      </c>
      <c r="AK505" s="258" t="s">
        <v>267</v>
      </c>
      <c r="AL505" s="258" t="s">
        <v>267</v>
      </c>
      <c r="AM505" s="258" t="s">
        <v>267</v>
      </c>
      <c r="AN505" s="258" t="s">
        <v>267</v>
      </c>
      <c r="AO505" s="258" t="s">
        <v>267</v>
      </c>
      <c r="AP505" s="258" t="s">
        <v>267</v>
      </c>
    </row>
    <row r="506" spans="1:42" x14ac:dyDescent="0.2">
      <c r="A506" s="258">
        <v>209818</v>
      </c>
      <c r="B506" s="258" t="str">
        <f>VLOOKUP(A506,'[2]اعلام كامل'!$A$2:$E$7000,5,0)</f>
        <v>س4</v>
      </c>
      <c r="C506" s="258" t="s">
        <v>267</v>
      </c>
      <c r="D506" s="258" t="s">
        <v>267</v>
      </c>
      <c r="E506" s="258" t="s">
        <v>265</v>
      </c>
      <c r="F506" s="258" t="s">
        <v>267</v>
      </c>
      <c r="G506" s="258" t="s">
        <v>267</v>
      </c>
      <c r="H506" s="258" t="s">
        <v>267</v>
      </c>
      <c r="I506" s="258" t="s">
        <v>267</v>
      </c>
      <c r="J506" s="258" t="s">
        <v>265</v>
      </c>
      <c r="K506" s="258" t="s">
        <v>265</v>
      </c>
      <c r="L506" s="258" t="s">
        <v>267</v>
      </c>
      <c r="M506" s="258" t="s">
        <v>265</v>
      </c>
      <c r="N506" s="258" t="s">
        <v>267</v>
      </c>
      <c r="O506" s="258" t="s">
        <v>267</v>
      </c>
      <c r="P506" s="258" t="s">
        <v>267</v>
      </c>
      <c r="Q506" s="258" t="s">
        <v>265</v>
      </c>
      <c r="R506" s="258" t="s">
        <v>267</v>
      </c>
      <c r="S506" s="258" t="s">
        <v>265</v>
      </c>
      <c r="T506" s="258" t="s">
        <v>267</v>
      </c>
      <c r="U506" s="258" t="s">
        <v>267</v>
      </c>
      <c r="V506" s="258" t="s">
        <v>267</v>
      </c>
      <c r="W506" s="258" t="s">
        <v>265</v>
      </c>
      <c r="X506" s="258" t="s">
        <v>267</v>
      </c>
      <c r="Y506" s="258" t="s">
        <v>267</v>
      </c>
      <c r="Z506" s="258" t="s">
        <v>265</v>
      </c>
      <c r="AA506" s="258" t="s">
        <v>265</v>
      </c>
      <c r="AB506" s="258" t="s">
        <v>267</v>
      </c>
      <c r="AC506" s="258" t="s">
        <v>267</v>
      </c>
      <c r="AD506" s="258" t="s">
        <v>267</v>
      </c>
      <c r="AE506" s="258" t="s">
        <v>265</v>
      </c>
      <c r="AF506" s="258" t="s">
        <v>265</v>
      </c>
      <c r="AG506" s="258" t="s">
        <v>267</v>
      </c>
      <c r="AH506" s="258" t="s">
        <v>267</v>
      </c>
      <c r="AI506" s="258" t="s">
        <v>267</v>
      </c>
      <c r="AJ506" s="258" t="s">
        <v>267</v>
      </c>
      <c r="AK506" s="258" t="s">
        <v>267</v>
      </c>
      <c r="AL506" s="258" t="s">
        <v>267</v>
      </c>
      <c r="AM506" s="258" t="s">
        <v>266</v>
      </c>
      <c r="AN506" s="258" t="s">
        <v>267</v>
      </c>
      <c r="AO506" s="258" t="s">
        <v>267</v>
      </c>
      <c r="AP506" s="258" t="s">
        <v>267</v>
      </c>
    </row>
    <row r="507" spans="1:42" x14ac:dyDescent="0.2">
      <c r="A507" s="258">
        <v>209848</v>
      </c>
      <c r="B507" s="258" t="str">
        <f>VLOOKUP(A507,'[2]اعلام كامل'!$A$2:$E$7000,5,0)</f>
        <v>س4</v>
      </c>
      <c r="C507" s="258" t="s">
        <v>265</v>
      </c>
      <c r="D507" s="258" t="s">
        <v>267</v>
      </c>
      <c r="E507" s="258" t="s">
        <v>267</v>
      </c>
      <c r="F507" s="258" t="s">
        <v>265</v>
      </c>
      <c r="G507" s="258" t="s">
        <v>265</v>
      </c>
      <c r="H507" s="258" t="s">
        <v>267</v>
      </c>
      <c r="I507" s="258" t="s">
        <v>267</v>
      </c>
      <c r="J507" s="258" t="s">
        <v>267</v>
      </c>
      <c r="K507" s="258" t="s">
        <v>267</v>
      </c>
      <c r="L507" s="258" t="s">
        <v>267</v>
      </c>
      <c r="M507" s="258" t="s">
        <v>267</v>
      </c>
      <c r="N507" s="258" t="s">
        <v>267</v>
      </c>
      <c r="O507" s="258" t="s">
        <v>267</v>
      </c>
      <c r="P507" s="258" t="s">
        <v>265</v>
      </c>
      <c r="Q507" s="258" t="s">
        <v>267</v>
      </c>
      <c r="R507" s="258" t="s">
        <v>265</v>
      </c>
      <c r="S507" s="258" t="s">
        <v>267</v>
      </c>
      <c r="T507" s="258" t="s">
        <v>267</v>
      </c>
      <c r="U507" s="258" t="s">
        <v>267</v>
      </c>
      <c r="V507" s="258" t="s">
        <v>267</v>
      </c>
      <c r="W507" s="258" t="s">
        <v>267</v>
      </c>
      <c r="X507" s="258" t="s">
        <v>267</v>
      </c>
      <c r="Y507" s="258" t="s">
        <v>267</v>
      </c>
      <c r="Z507" s="258" t="s">
        <v>265</v>
      </c>
      <c r="AA507" s="258" t="s">
        <v>267</v>
      </c>
      <c r="AB507" s="258" t="s">
        <v>267</v>
      </c>
      <c r="AC507" s="258" t="s">
        <v>267</v>
      </c>
      <c r="AD507" s="258" t="s">
        <v>267</v>
      </c>
      <c r="AE507" s="258" t="s">
        <v>267</v>
      </c>
      <c r="AF507" s="258" t="s">
        <v>265</v>
      </c>
      <c r="AG507" s="258" t="s">
        <v>266</v>
      </c>
      <c r="AH507" s="258" t="s">
        <v>267</v>
      </c>
      <c r="AI507" s="258" t="s">
        <v>265</v>
      </c>
      <c r="AJ507" s="258" t="s">
        <v>267</v>
      </c>
      <c r="AK507" s="258" t="s">
        <v>265</v>
      </c>
      <c r="AL507" s="258" t="s">
        <v>267</v>
      </c>
      <c r="AM507" s="258" t="s">
        <v>266</v>
      </c>
      <c r="AN507" s="258" t="s">
        <v>265</v>
      </c>
      <c r="AO507" s="258" t="s">
        <v>265</v>
      </c>
      <c r="AP507" s="258" t="s">
        <v>267</v>
      </c>
    </row>
    <row r="508" spans="1:42" x14ac:dyDescent="0.2">
      <c r="A508" s="258">
        <v>209863</v>
      </c>
      <c r="B508" s="258" t="str">
        <f>VLOOKUP(A508,'[2]اعلام كامل'!$A$2:$E$7000,5,0)</f>
        <v>س4</v>
      </c>
      <c r="C508" s="258" t="s">
        <v>265</v>
      </c>
      <c r="D508" s="258" t="s">
        <v>267</v>
      </c>
      <c r="E508" s="258" t="s">
        <v>265</v>
      </c>
      <c r="F508" s="258" t="s">
        <v>267</v>
      </c>
      <c r="G508" s="258" t="s">
        <v>265</v>
      </c>
      <c r="H508" s="258" t="s">
        <v>265</v>
      </c>
      <c r="I508" s="258" t="s">
        <v>267</v>
      </c>
      <c r="J508" s="258" t="s">
        <v>265</v>
      </c>
      <c r="K508" s="258" t="s">
        <v>265</v>
      </c>
      <c r="L508" s="258" t="s">
        <v>267</v>
      </c>
      <c r="M508" s="258" t="s">
        <v>267</v>
      </c>
      <c r="N508" s="258" t="s">
        <v>267</v>
      </c>
      <c r="O508" s="258" t="s">
        <v>267</v>
      </c>
      <c r="P508" s="258" t="s">
        <v>267</v>
      </c>
      <c r="Q508" s="258" t="s">
        <v>267</v>
      </c>
      <c r="R508" s="258" t="s">
        <v>265</v>
      </c>
      <c r="S508" s="258" t="s">
        <v>265</v>
      </c>
      <c r="T508" s="258" t="s">
        <v>267</v>
      </c>
      <c r="U508" s="258" t="s">
        <v>267</v>
      </c>
      <c r="V508" s="258" t="s">
        <v>267</v>
      </c>
      <c r="W508" s="258" t="s">
        <v>267</v>
      </c>
      <c r="X508" s="258" t="s">
        <v>265</v>
      </c>
      <c r="Y508" s="258" t="s">
        <v>265</v>
      </c>
      <c r="Z508" s="258" t="s">
        <v>265</v>
      </c>
      <c r="AA508" s="258" t="s">
        <v>267</v>
      </c>
      <c r="AB508" s="258" t="s">
        <v>267</v>
      </c>
      <c r="AC508" s="258" t="s">
        <v>267</v>
      </c>
      <c r="AD508" s="258" t="s">
        <v>267</v>
      </c>
      <c r="AE508" s="258" t="s">
        <v>267</v>
      </c>
      <c r="AF508" s="258" t="s">
        <v>265</v>
      </c>
      <c r="AG508" s="258" t="s">
        <v>267</v>
      </c>
      <c r="AH508" s="258" t="s">
        <v>265</v>
      </c>
      <c r="AI508" s="258" t="s">
        <v>265</v>
      </c>
      <c r="AJ508" s="258" t="s">
        <v>267</v>
      </c>
      <c r="AK508" s="258" t="s">
        <v>265</v>
      </c>
      <c r="AL508" s="258" t="s">
        <v>267</v>
      </c>
      <c r="AM508" s="258" t="s">
        <v>267</v>
      </c>
      <c r="AN508" s="258" t="s">
        <v>265</v>
      </c>
      <c r="AO508" s="258" t="s">
        <v>267</v>
      </c>
      <c r="AP508" s="258" t="s">
        <v>267</v>
      </c>
    </row>
    <row r="509" spans="1:42" x14ac:dyDescent="0.2">
      <c r="A509" s="258">
        <v>209975</v>
      </c>
      <c r="B509" s="258" t="str">
        <f>VLOOKUP(A509,'[2]اعلام كامل'!$A$2:$E$7000,5,0)</f>
        <v>س4</v>
      </c>
      <c r="C509" s="258" t="s">
        <v>267</v>
      </c>
      <c r="D509" s="258" t="s">
        <v>267</v>
      </c>
      <c r="E509" s="258" t="s">
        <v>267</v>
      </c>
      <c r="F509" s="258" t="s">
        <v>265</v>
      </c>
      <c r="G509" s="258" t="s">
        <v>265</v>
      </c>
      <c r="H509" s="258" t="s">
        <v>265</v>
      </c>
      <c r="I509" s="258" t="s">
        <v>265</v>
      </c>
      <c r="J509" s="258" t="s">
        <v>265</v>
      </c>
      <c r="K509" s="258" t="s">
        <v>265</v>
      </c>
      <c r="L509" s="258" t="s">
        <v>265</v>
      </c>
      <c r="M509" s="258" t="s">
        <v>265</v>
      </c>
      <c r="N509" s="258" t="s">
        <v>267</v>
      </c>
      <c r="O509" s="258" t="s">
        <v>267</v>
      </c>
      <c r="P509" s="258" t="s">
        <v>267</v>
      </c>
      <c r="Q509" s="258" t="s">
        <v>267</v>
      </c>
      <c r="R509" s="258" t="s">
        <v>267</v>
      </c>
      <c r="S509" s="258" t="s">
        <v>265</v>
      </c>
      <c r="T509" s="258" t="s">
        <v>267</v>
      </c>
      <c r="U509" s="258" t="s">
        <v>267</v>
      </c>
      <c r="V509" s="258" t="s">
        <v>265</v>
      </c>
      <c r="W509" s="258" t="s">
        <v>267</v>
      </c>
      <c r="X509" s="258" t="s">
        <v>267</v>
      </c>
      <c r="Y509" s="258" t="s">
        <v>265</v>
      </c>
      <c r="Z509" s="258" t="s">
        <v>265</v>
      </c>
      <c r="AA509" s="258" t="s">
        <v>265</v>
      </c>
      <c r="AB509" s="258" t="s">
        <v>267</v>
      </c>
      <c r="AC509" s="258" t="s">
        <v>267</v>
      </c>
      <c r="AD509" s="258" t="s">
        <v>267</v>
      </c>
      <c r="AE509" s="258" t="s">
        <v>265</v>
      </c>
      <c r="AF509" s="258" t="s">
        <v>265</v>
      </c>
      <c r="AG509" s="258" t="s">
        <v>267</v>
      </c>
      <c r="AH509" s="258" t="s">
        <v>267</v>
      </c>
      <c r="AI509" s="258" t="s">
        <v>267</v>
      </c>
      <c r="AJ509" s="258" t="s">
        <v>267</v>
      </c>
      <c r="AK509" s="258" t="s">
        <v>265</v>
      </c>
      <c r="AL509" s="258" t="s">
        <v>267</v>
      </c>
      <c r="AM509" s="258" t="s">
        <v>265</v>
      </c>
      <c r="AN509" s="258" t="s">
        <v>267</v>
      </c>
      <c r="AO509" s="258" t="s">
        <v>267</v>
      </c>
      <c r="AP509" s="258" t="s">
        <v>267</v>
      </c>
    </row>
    <row r="510" spans="1:42" x14ac:dyDescent="0.2">
      <c r="A510" s="258">
        <v>209989</v>
      </c>
      <c r="B510" s="258" t="str">
        <f>VLOOKUP(A510,'[2]اعلام كامل'!$A$2:$E$7000,5,0)</f>
        <v>س4</v>
      </c>
      <c r="C510" s="258" t="s">
        <v>265</v>
      </c>
      <c r="D510" s="258" t="s">
        <v>265</v>
      </c>
      <c r="E510" s="258" t="s">
        <v>265</v>
      </c>
      <c r="F510" s="258" t="s">
        <v>265</v>
      </c>
      <c r="G510" s="258" t="s">
        <v>267</v>
      </c>
      <c r="H510" s="258" t="s">
        <v>265</v>
      </c>
      <c r="I510" s="258" t="s">
        <v>267</v>
      </c>
      <c r="J510" s="258" t="s">
        <v>267</v>
      </c>
      <c r="K510" s="258" t="s">
        <v>265</v>
      </c>
      <c r="L510" s="258" t="s">
        <v>267</v>
      </c>
      <c r="M510" s="258" t="s">
        <v>265</v>
      </c>
      <c r="N510" s="258" t="s">
        <v>265</v>
      </c>
      <c r="O510" s="258" t="s">
        <v>265</v>
      </c>
      <c r="P510" s="258" t="s">
        <v>267</v>
      </c>
      <c r="Q510" s="258" t="s">
        <v>267</v>
      </c>
      <c r="R510" s="258" t="s">
        <v>267</v>
      </c>
      <c r="S510" s="258" t="s">
        <v>265</v>
      </c>
      <c r="T510" s="258" t="s">
        <v>267</v>
      </c>
      <c r="U510" s="258" t="s">
        <v>265</v>
      </c>
      <c r="V510" s="258" t="s">
        <v>267</v>
      </c>
      <c r="W510" s="258" t="s">
        <v>267</v>
      </c>
      <c r="X510" s="258" t="s">
        <v>265</v>
      </c>
      <c r="Y510" s="258" t="s">
        <v>265</v>
      </c>
      <c r="Z510" s="258" t="s">
        <v>267</v>
      </c>
      <c r="AA510" s="258" t="s">
        <v>265</v>
      </c>
      <c r="AB510" s="258" t="s">
        <v>267</v>
      </c>
      <c r="AC510" s="258" t="s">
        <v>267</v>
      </c>
      <c r="AD510" s="258" t="s">
        <v>265</v>
      </c>
      <c r="AE510" s="258" t="s">
        <v>266</v>
      </c>
      <c r="AF510" s="258" t="s">
        <v>265</v>
      </c>
      <c r="AG510" s="258" t="s">
        <v>267</v>
      </c>
      <c r="AH510" s="258" t="s">
        <v>267</v>
      </c>
      <c r="AI510" s="258" t="s">
        <v>266</v>
      </c>
      <c r="AJ510" s="258" t="s">
        <v>267</v>
      </c>
      <c r="AK510" s="258" t="s">
        <v>267</v>
      </c>
      <c r="AL510" s="258" t="s">
        <v>265</v>
      </c>
      <c r="AM510" s="258" t="s">
        <v>267</v>
      </c>
      <c r="AN510" s="258" t="s">
        <v>267</v>
      </c>
      <c r="AO510" s="258" t="s">
        <v>267</v>
      </c>
      <c r="AP510" s="258" t="s">
        <v>267</v>
      </c>
    </row>
    <row r="511" spans="1:42" x14ac:dyDescent="0.2">
      <c r="A511" s="258">
        <v>210004</v>
      </c>
      <c r="B511" s="258" t="str">
        <f>VLOOKUP(A511,'[2]اعلام كامل'!$A$2:$E$7000,5,0)</f>
        <v>س4</v>
      </c>
      <c r="C511" s="258" t="s">
        <v>265</v>
      </c>
      <c r="D511" s="258" t="s">
        <v>267</v>
      </c>
      <c r="E511" s="258" t="s">
        <v>267</v>
      </c>
      <c r="F511" s="258" t="s">
        <v>265</v>
      </c>
      <c r="G511" s="258" t="s">
        <v>265</v>
      </c>
      <c r="H511" s="258" t="s">
        <v>265</v>
      </c>
      <c r="I511" s="258" t="s">
        <v>265</v>
      </c>
      <c r="J511" s="258" t="s">
        <v>265</v>
      </c>
      <c r="K511" s="258" t="s">
        <v>265</v>
      </c>
      <c r="L511" s="258" t="s">
        <v>267</v>
      </c>
      <c r="M511" s="258" t="s">
        <v>267</v>
      </c>
      <c r="N511" s="258" t="s">
        <v>267</v>
      </c>
      <c r="O511" s="258" t="s">
        <v>267</v>
      </c>
      <c r="P511" s="258" t="s">
        <v>267</v>
      </c>
      <c r="Q511" s="258" t="s">
        <v>267</v>
      </c>
      <c r="R511" s="258" t="s">
        <v>266</v>
      </c>
      <c r="S511" s="258" t="s">
        <v>267</v>
      </c>
      <c r="T511" s="258" t="s">
        <v>267</v>
      </c>
      <c r="U511" s="258" t="s">
        <v>267</v>
      </c>
      <c r="V511" s="258" t="s">
        <v>267</v>
      </c>
      <c r="W511" s="258" t="s">
        <v>267</v>
      </c>
      <c r="X511" s="258" t="s">
        <v>267</v>
      </c>
      <c r="Y511" s="258" t="s">
        <v>265</v>
      </c>
      <c r="Z511" s="258" t="s">
        <v>265</v>
      </c>
      <c r="AA511" s="258" t="s">
        <v>265</v>
      </c>
      <c r="AB511" s="258" t="s">
        <v>265</v>
      </c>
      <c r="AC511" s="258" t="s">
        <v>267</v>
      </c>
      <c r="AD511" s="258" t="s">
        <v>267</v>
      </c>
      <c r="AE511" s="258" t="s">
        <v>267</v>
      </c>
      <c r="AF511" s="258" t="s">
        <v>267</v>
      </c>
      <c r="AG511" s="258" t="s">
        <v>267</v>
      </c>
      <c r="AH511" s="258" t="s">
        <v>265</v>
      </c>
      <c r="AI511" s="258" t="s">
        <v>267</v>
      </c>
      <c r="AJ511" s="258" t="s">
        <v>266</v>
      </c>
      <c r="AK511" s="258" t="s">
        <v>265</v>
      </c>
      <c r="AL511" s="258" t="s">
        <v>265</v>
      </c>
      <c r="AM511" s="258" t="s">
        <v>265</v>
      </c>
      <c r="AN511" s="258" t="s">
        <v>265</v>
      </c>
      <c r="AO511" s="258" t="s">
        <v>267</v>
      </c>
      <c r="AP511" s="258" t="s">
        <v>267</v>
      </c>
    </row>
    <row r="512" spans="1:42" x14ac:dyDescent="0.2">
      <c r="A512" s="258">
        <v>210066</v>
      </c>
      <c r="B512" s="258" t="str">
        <f>VLOOKUP(A512,'[2]اعلام كامل'!$A$2:$E$7000,5,0)</f>
        <v>س4</v>
      </c>
      <c r="C512" s="258" t="s">
        <v>265</v>
      </c>
      <c r="D512" s="258" t="s">
        <v>265</v>
      </c>
      <c r="E512" s="258" t="s">
        <v>265</v>
      </c>
      <c r="F512" s="258" t="s">
        <v>267</v>
      </c>
      <c r="G512" s="258" t="s">
        <v>265</v>
      </c>
      <c r="H512" s="258" t="s">
        <v>267</v>
      </c>
      <c r="I512" s="258" t="s">
        <v>265</v>
      </c>
      <c r="J512" s="258" t="s">
        <v>265</v>
      </c>
      <c r="K512" s="258" t="s">
        <v>267</v>
      </c>
      <c r="L512" s="258" t="s">
        <v>265</v>
      </c>
      <c r="M512" s="258" t="s">
        <v>265</v>
      </c>
      <c r="N512" s="258" t="s">
        <v>267</v>
      </c>
      <c r="O512" s="258" t="s">
        <v>265</v>
      </c>
      <c r="P512" s="258" t="s">
        <v>267</v>
      </c>
      <c r="Q512" s="258" t="s">
        <v>267</v>
      </c>
      <c r="R512" s="258" t="s">
        <v>267</v>
      </c>
      <c r="S512" s="258" t="s">
        <v>267</v>
      </c>
      <c r="T512" s="258" t="s">
        <v>267</v>
      </c>
      <c r="U512" s="258" t="s">
        <v>267</v>
      </c>
      <c r="V512" s="258" t="s">
        <v>267</v>
      </c>
      <c r="W512" s="258" t="s">
        <v>267</v>
      </c>
      <c r="X512" s="258" t="s">
        <v>267</v>
      </c>
      <c r="Y512" s="258" t="s">
        <v>267</v>
      </c>
      <c r="Z512" s="258" t="s">
        <v>265</v>
      </c>
      <c r="AA512" s="258" t="s">
        <v>265</v>
      </c>
      <c r="AB512" s="258" t="s">
        <v>265</v>
      </c>
      <c r="AC512" s="258" t="s">
        <v>265</v>
      </c>
      <c r="AD512" s="258" t="s">
        <v>267</v>
      </c>
      <c r="AE512" s="258" t="s">
        <v>267</v>
      </c>
      <c r="AF512" s="258" t="s">
        <v>265</v>
      </c>
      <c r="AG512" s="258" t="s">
        <v>267</v>
      </c>
      <c r="AH512" s="258" t="s">
        <v>265</v>
      </c>
      <c r="AI512" s="258" t="s">
        <v>265</v>
      </c>
      <c r="AJ512" s="258" t="s">
        <v>267</v>
      </c>
      <c r="AK512" s="258" t="s">
        <v>267</v>
      </c>
      <c r="AL512" s="258" t="s">
        <v>267</v>
      </c>
      <c r="AM512" s="258" t="s">
        <v>266</v>
      </c>
      <c r="AN512" s="258" t="s">
        <v>265</v>
      </c>
      <c r="AO512" s="258" t="s">
        <v>267</v>
      </c>
      <c r="AP512" s="258" t="s">
        <v>267</v>
      </c>
    </row>
    <row r="513" spans="1:42" x14ac:dyDescent="0.2">
      <c r="A513" s="258">
        <v>210069</v>
      </c>
      <c r="B513" s="258" t="str">
        <f>VLOOKUP(A513,'[2]اعلام كامل'!$A$2:$E$7000,5,0)</f>
        <v>س4</v>
      </c>
      <c r="C513" s="258" t="s">
        <v>265</v>
      </c>
      <c r="D513" s="258" t="s">
        <v>267</v>
      </c>
      <c r="E513" s="258" t="s">
        <v>265</v>
      </c>
      <c r="F513" s="258" t="s">
        <v>266</v>
      </c>
      <c r="G513" s="258" t="s">
        <v>265</v>
      </c>
      <c r="H513" s="258" t="s">
        <v>267</v>
      </c>
      <c r="I513" s="258" t="s">
        <v>265</v>
      </c>
      <c r="J513" s="258" t="s">
        <v>265</v>
      </c>
      <c r="K513" s="258" t="s">
        <v>267</v>
      </c>
      <c r="L513" s="258" t="s">
        <v>265</v>
      </c>
      <c r="M513" s="258" t="s">
        <v>267</v>
      </c>
      <c r="N513" s="258" t="s">
        <v>265</v>
      </c>
      <c r="O513" s="258" t="s">
        <v>267</v>
      </c>
      <c r="P513" s="258" t="s">
        <v>265</v>
      </c>
      <c r="Q513" s="258" t="s">
        <v>267</v>
      </c>
      <c r="R513" s="258" t="s">
        <v>267</v>
      </c>
      <c r="S513" s="258" t="s">
        <v>267</v>
      </c>
      <c r="T513" s="258" t="s">
        <v>267</v>
      </c>
      <c r="U513" s="258" t="s">
        <v>267</v>
      </c>
      <c r="V513" s="258" t="s">
        <v>267</v>
      </c>
      <c r="W513" s="258" t="s">
        <v>265</v>
      </c>
      <c r="X513" s="258" t="s">
        <v>267</v>
      </c>
      <c r="Y513" s="258" t="s">
        <v>266</v>
      </c>
      <c r="Z513" s="258" t="s">
        <v>267</v>
      </c>
      <c r="AA513" s="258" t="s">
        <v>265</v>
      </c>
      <c r="AB513" s="258" t="s">
        <v>267</v>
      </c>
      <c r="AC513" s="258" t="s">
        <v>267</v>
      </c>
      <c r="AD513" s="258" t="s">
        <v>265</v>
      </c>
      <c r="AE513" s="258" t="s">
        <v>265</v>
      </c>
      <c r="AF513" s="258" t="s">
        <v>267</v>
      </c>
      <c r="AG513" s="258" t="s">
        <v>267</v>
      </c>
      <c r="AH513" s="258" t="s">
        <v>267</v>
      </c>
      <c r="AI513" s="258" t="s">
        <v>267</v>
      </c>
      <c r="AJ513" s="258" t="s">
        <v>267</v>
      </c>
      <c r="AK513" s="258" t="s">
        <v>267</v>
      </c>
      <c r="AL513" s="258" t="s">
        <v>266</v>
      </c>
      <c r="AM513" s="258" t="s">
        <v>267</v>
      </c>
      <c r="AN513" s="258" t="s">
        <v>267</v>
      </c>
      <c r="AO513" s="258" t="s">
        <v>267</v>
      </c>
      <c r="AP513" s="258" t="s">
        <v>267</v>
      </c>
    </row>
    <row r="514" spans="1:42" x14ac:dyDescent="0.2">
      <c r="A514" s="258">
        <v>210089</v>
      </c>
      <c r="B514" s="258" t="str">
        <f>VLOOKUP(A514,'[2]اعلام كامل'!$A$2:$E$7000,5,0)</f>
        <v>س4</v>
      </c>
      <c r="C514" s="258" t="s">
        <v>267</v>
      </c>
      <c r="D514" s="258" t="s">
        <v>267</v>
      </c>
      <c r="E514" s="258" t="s">
        <v>267</v>
      </c>
      <c r="F514" s="258" t="s">
        <v>265</v>
      </c>
      <c r="G514" s="258" t="s">
        <v>265</v>
      </c>
      <c r="H514" s="258" t="s">
        <v>265</v>
      </c>
      <c r="I514" s="258" t="s">
        <v>265</v>
      </c>
      <c r="J514" s="258" t="s">
        <v>267</v>
      </c>
      <c r="K514" s="258" t="s">
        <v>267</v>
      </c>
      <c r="L514" s="258" t="s">
        <v>265</v>
      </c>
      <c r="M514" s="258" t="s">
        <v>265</v>
      </c>
      <c r="N514" s="258" t="s">
        <v>267</v>
      </c>
      <c r="O514" s="258" t="s">
        <v>267</v>
      </c>
      <c r="P514" s="258" t="s">
        <v>265</v>
      </c>
      <c r="Q514" s="258" t="s">
        <v>267</v>
      </c>
      <c r="R514" s="258" t="s">
        <v>265</v>
      </c>
      <c r="S514" s="258" t="s">
        <v>267</v>
      </c>
      <c r="T514" s="258" t="s">
        <v>265</v>
      </c>
      <c r="U514" s="258" t="s">
        <v>267</v>
      </c>
      <c r="V514" s="258" t="s">
        <v>267</v>
      </c>
      <c r="W514" s="258" t="s">
        <v>265</v>
      </c>
      <c r="X514" s="258" t="s">
        <v>265</v>
      </c>
      <c r="Y514" s="258" t="s">
        <v>267</v>
      </c>
      <c r="Z514" s="258" t="s">
        <v>267</v>
      </c>
      <c r="AA514" s="258" t="s">
        <v>267</v>
      </c>
      <c r="AB514" s="258" t="s">
        <v>267</v>
      </c>
      <c r="AC514" s="258" t="s">
        <v>267</v>
      </c>
      <c r="AD514" s="258" t="s">
        <v>267</v>
      </c>
      <c r="AE514" s="258" t="s">
        <v>266</v>
      </c>
      <c r="AF514" s="258" t="s">
        <v>267</v>
      </c>
      <c r="AG514" s="258" t="s">
        <v>267</v>
      </c>
      <c r="AH514" s="258" t="s">
        <v>267</v>
      </c>
      <c r="AI514" s="258" t="s">
        <v>265</v>
      </c>
      <c r="AJ514" s="258" t="s">
        <v>267</v>
      </c>
      <c r="AK514" s="258" t="s">
        <v>266</v>
      </c>
      <c r="AL514" s="258" t="s">
        <v>265</v>
      </c>
      <c r="AM514" s="258" t="s">
        <v>265</v>
      </c>
      <c r="AN514" s="258" t="s">
        <v>267</v>
      </c>
      <c r="AO514" s="258" t="s">
        <v>265</v>
      </c>
      <c r="AP514" s="258" t="s">
        <v>267</v>
      </c>
    </row>
    <row r="515" spans="1:42" x14ac:dyDescent="0.2">
      <c r="A515" s="258">
        <v>210173</v>
      </c>
      <c r="B515" s="258" t="str">
        <f>VLOOKUP(A515,'[2]اعلام كامل'!$A$2:$E$7000,5,0)</f>
        <v>س4</v>
      </c>
      <c r="C515" s="258" t="s">
        <v>267</v>
      </c>
      <c r="D515" s="258" t="s">
        <v>267</v>
      </c>
      <c r="E515" s="258" t="s">
        <v>265</v>
      </c>
      <c r="F515" s="258" t="s">
        <v>265</v>
      </c>
      <c r="G515" s="258" t="s">
        <v>265</v>
      </c>
      <c r="H515" s="258" t="s">
        <v>265</v>
      </c>
      <c r="I515" s="258" t="s">
        <v>265</v>
      </c>
      <c r="J515" s="258" t="s">
        <v>265</v>
      </c>
      <c r="K515" s="258" t="s">
        <v>265</v>
      </c>
      <c r="L515" s="258" t="s">
        <v>267</v>
      </c>
      <c r="M515" s="258" t="s">
        <v>265</v>
      </c>
      <c r="N515" s="258" t="s">
        <v>267</v>
      </c>
      <c r="O515" s="258" t="s">
        <v>267</v>
      </c>
      <c r="P515" s="258" t="s">
        <v>267</v>
      </c>
      <c r="Q515" s="258" t="s">
        <v>267</v>
      </c>
      <c r="R515" s="258" t="s">
        <v>267</v>
      </c>
      <c r="S515" s="258" t="s">
        <v>267</v>
      </c>
      <c r="T515" s="258" t="s">
        <v>267</v>
      </c>
      <c r="U515" s="258" t="s">
        <v>267</v>
      </c>
      <c r="V515" s="258" t="s">
        <v>267</v>
      </c>
      <c r="W515" s="258" t="s">
        <v>267</v>
      </c>
      <c r="X515" s="258" t="s">
        <v>267</v>
      </c>
      <c r="Y515" s="258" t="s">
        <v>265</v>
      </c>
      <c r="Z515" s="258" t="s">
        <v>267</v>
      </c>
      <c r="AA515" s="258" t="s">
        <v>267</v>
      </c>
      <c r="AB515" s="258" t="s">
        <v>265</v>
      </c>
      <c r="AC515" s="258" t="s">
        <v>265</v>
      </c>
      <c r="AD515" s="258" t="s">
        <v>265</v>
      </c>
      <c r="AE515" s="258" t="s">
        <v>265</v>
      </c>
      <c r="AF515" s="258" t="s">
        <v>267</v>
      </c>
      <c r="AG515" s="258" t="s">
        <v>267</v>
      </c>
      <c r="AH515" s="258" t="s">
        <v>265</v>
      </c>
      <c r="AI515" s="258" t="s">
        <v>267</v>
      </c>
      <c r="AJ515" s="258" t="s">
        <v>267</v>
      </c>
      <c r="AK515" s="258" t="s">
        <v>265</v>
      </c>
      <c r="AL515" s="258" t="s">
        <v>265</v>
      </c>
      <c r="AM515" s="258" t="s">
        <v>267</v>
      </c>
      <c r="AN515" s="258" t="s">
        <v>267</v>
      </c>
      <c r="AO515" s="258" t="s">
        <v>267</v>
      </c>
      <c r="AP515" s="258" t="s">
        <v>267</v>
      </c>
    </row>
    <row r="516" spans="1:42" x14ac:dyDescent="0.2">
      <c r="A516" s="258">
        <v>210212</v>
      </c>
      <c r="B516" s="258" t="str">
        <f>VLOOKUP(A516,'[2]اعلام كامل'!$A$2:$E$7000,5,0)</f>
        <v>س4</v>
      </c>
      <c r="C516" s="258" t="s">
        <v>267</v>
      </c>
      <c r="D516" s="258" t="s">
        <v>267</v>
      </c>
      <c r="E516" s="258" t="s">
        <v>267</v>
      </c>
      <c r="F516" s="258" t="s">
        <v>267</v>
      </c>
      <c r="G516" s="258" t="s">
        <v>267</v>
      </c>
      <c r="H516" s="258" t="s">
        <v>267</v>
      </c>
      <c r="I516" s="258" t="s">
        <v>267</v>
      </c>
      <c r="J516" s="258" t="s">
        <v>267</v>
      </c>
      <c r="K516" s="258" t="s">
        <v>267</v>
      </c>
      <c r="L516" s="258" t="s">
        <v>265</v>
      </c>
      <c r="M516" s="258" t="s">
        <v>267</v>
      </c>
      <c r="N516" s="258" t="s">
        <v>267</v>
      </c>
      <c r="O516" s="258" t="s">
        <v>267</v>
      </c>
      <c r="P516" s="258" t="s">
        <v>267</v>
      </c>
      <c r="Q516" s="258" t="s">
        <v>267</v>
      </c>
      <c r="R516" s="258" t="s">
        <v>267</v>
      </c>
      <c r="S516" s="258" t="s">
        <v>267</v>
      </c>
      <c r="T516" s="258" t="s">
        <v>267</v>
      </c>
      <c r="U516" s="258" t="s">
        <v>267</v>
      </c>
      <c r="V516" s="258" t="s">
        <v>267</v>
      </c>
      <c r="W516" s="258" t="s">
        <v>267</v>
      </c>
      <c r="X516" s="258" t="s">
        <v>267</v>
      </c>
      <c r="Y516" s="258" t="s">
        <v>267</v>
      </c>
      <c r="Z516" s="258" t="s">
        <v>267</v>
      </c>
      <c r="AA516" s="258" t="s">
        <v>267</v>
      </c>
      <c r="AB516" s="258" t="s">
        <v>267</v>
      </c>
      <c r="AC516" s="258" t="s">
        <v>267</v>
      </c>
      <c r="AD516" s="258" t="s">
        <v>267</v>
      </c>
      <c r="AE516" s="258" t="s">
        <v>267</v>
      </c>
      <c r="AF516" s="258" t="s">
        <v>267</v>
      </c>
      <c r="AG516" s="258" t="s">
        <v>267</v>
      </c>
      <c r="AH516" s="258" t="s">
        <v>267</v>
      </c>
      <c r="AI516" s="258" t="s">
        <v>267</v>
      </c>
      <c r="AJ516" s="258" t="s">
        <v>267</v>
      </c>
      <c r="AK516" s="258" t="s">
        <v>267</v>
      </c>
      <c r="AL516" s="258" t="s">
        <v>267</v>
      </c>
      <c r="AM516" s="258" t="s">
        <v>267</v>
      </c>
      <c r="AN516" s="258" t="s">
        <v>267</v>
      </c>
      <c r="AO516" s="258" t="s">
        <v>267</v>
      </c>
      <c r="AP516" s="258" t="s">
        <v>267</v>
      </c>
    </row>
    <row r="517" spans="1:42" x14ac:dyDescent="0.2">
      <c r="A517" s="258">
        <v>210249</v>
      </c>
      <c r="B517" s="258" t="str">
        <f>VLOOKUP(A517,'[2]اعلام كامل'!$A$2:$E$7000,5,0)</f>
        <v>س4</v>
      </c>
      <c r="C517" s="258" t="s">
        <v>265</v>
      </c>
      <c r="D517" s="258" t="s">
        <v>267</v>
      </c>
      <c r="E517" s="258" t="s">
        <v>265</v>
      </c>
      <c r="F517" s="258" t="s">
        <v>265</v>
      </c>
      <c r="G517" s="258" t="s">
        <v>267</v>
      </c>
      <c r="H517" s="258" t="s">
        <v>265</v>
      </c>
      <c r="I517" s="258" t="s">
        <v>267</v>
      </c>
      <c r="J517" s="258" t="s">
        <v>265</v>
      </c>
      <c r="K517" s="258" t="s">
        <v>265</v>
      </c>
      <c r="L517" s="258" t="s">
        <v>267</v>
      </c>
      <c r="M517" s="258" t="s">
        <v>265</v>
      </c>
      <c r="N517" s="258" t="s">
        <v>267</v>
      </c>
      <c r="O517" s="258" t="s">
        <v>267</v>
      </c>
      <c r="P517" s="258" t="s">
        <v>267</v>
      </c>
      <c r="Q517" s="258" t="s">
        <v>267</v>
      </c>
      <c r="R517" s="258" t="s">
        <v>267</v>
      </c>
      <c r="S517" s="258" t="s">
        <v>267</v>
      </c>
      <c r="T517" s="258" t="s">
        <v>267</v>
      </c>
      <c r="U517" s="258" t="s">
        <v>267</v>
      </c>
      <c r="V517" s="258" t="s">
        <v>267</v>
      </c>
      <c r="W517" s="258" t="s">
        <v>267</v>
      </c>
      <c r="X517" s="258" t="s">
        <v>267</v>
      </c>
      <c r="Y517" s="258" t="s">
        <v>267</v>
      </c>
      <c r="Z517" s="258" t="s">
        <v>267</v>
      </c>
      <c r="AA517" s="258" t="s">
        <v>265</v>
      </c>
      <c r="AB517" s="258" t="s">
        <v>267</v>
      </c>
      <c r="AC517" s="258" t="s">
        <v>267</v>
      </c>
      <c r="AD517" s="258" t="s">
        <v>267</v>
      </c>
      <c r="AE517" s="258" t="s">
        <v>265</v>
      </c>
      <c r="AF517" s="258" t="s">
        <v>265</v>
      </c>
      <c r="AG517" s="258" t="s">
        <v>265</v>
      </c>
      <c r="AH517" s="258" t="s">
        <v>267</v>
      </c>
      <c r="AI517" s="258" t="s">
        <v>265</v>
      </c>
      <c r="AJ517" s="258" t="s">
        <v>267</v>
      </c>
      <c r="AK517" s="258" t="s">
        <v>265</v>
      </c>
      <c r="AL517" s="258" t="s">
        <v>265</v>
      </c>
      <c r="AM517" s="258" t="s">
        <v>267</v>
      </c>
      <c r="AN517" s="258" t="s">
        <v>265</v>
      </c>
      <c r="AO517" s="258" t="s">
        <v>267</v>
      </c>
      <c r="AP517" s="258" t="s">
        <v>265</v>
      </c>
    </row>
    <row r="518" spans="1:42" x14ac:dyDescent="0.2">
      <c r="A518" s="258">
        <v>210270</v>
      </c>
      <c r="B518" s="258" t="str">
        <f>VLOOKUP(A518,'[2]اعلام كامل'!$A$2:$E$7000,5,0)</f>
        <v>س4</v>
      </c>
      <c r="C518" s="258" t="s">
        <v>267</v>
      </c>
      <c r="D518" s="258" t="s">
        <v>265</v>
      </c>
      <c r="E518" s="258" t="s">
        <v>267</v>
      </c>
      <c r="F518" s="258" t="s">
        <v>267</v>
      </c>
      <c r="G518" s="258" t="s">
        <v>267</v>
      </c>
      <c r="H518" s="258" t="s">
        <v>267</v>
      </c>
      <c r="I518" s="258" t="s">
        <v>266</v>
      </c>
      <c r="J518" s="258" t="s">
        <v>265</v>
      </c>
      <c r="K518" s="258" t="s">
        <v>266</v>
      </c>
      <c r="L518" s="258" t="s">
        <v>267</v>
      </c>
      <c r="M518" s="258" t="s">
        <v>267</v>
      </c>
      <c r="N518" s="258" t="s">
        <v>267</v>
      </c>
      <c r="O518" s="258" t="s">
        <v>265</v>
      </c>
      <c r="P518" s="258" t="s">
        <v>267</v>
      </c>
      <c r="Q518" s="258" t="s">
        <v>265</v>
      </c>
      <c r="R518" s="258" t="s">
        <v>267</v>
      </c>
      <c r="S518" s="258" t="s">
        <v>265</v>
      </c>
      <c r="T518" s="258" t="s">
        <v>267</v>
      </c>
      <c r="U518" s="258" t="s">
        <v>267</v>
      </c>
      <c r="V518" s="258" t="s">
        <v>267</v>
      </c>
      <c r="W518" s="258" t="s">
        <v>267</v>
      </c>
      <c r="X518" s="258" t="s">
        <v>265</v>
      </c>
      <c r="Y518" s="258" t="s">
        <v>265</v>
      </c>
      <c r="Z518" s="258" t="s">
        <v>267</v>
      </c>
      <c r="AA518" s="258" t="s">
        <v>265</v>
      </c>
      <c r="AB518" s="258" t="s">
        <v>267</v>
      </c>
      <c r="AC518" s="258" t="s">
        <v>267</v>
      </c>
      <c r="AD518" s="258" t="s">
        <v>267</v>
      </c>
      <c r="AE518" s="258" t="s">
        <v>265</v>
      </c>
      <c r="AF518" s="258" t="s">
        <v>267</v>
      </c>
      <c r="AG518" s="258" t="s">
        <v>267</v>
      </c>
      <c r="AH518" s="258" t="s">
        <v>267</v>
      </c>
      <c r="AI518" s="258" t="s">
        <v>265</v>
      </c>
      <c r="AJ518" s="258" t="s">
        <v>267</v>
      </c>
      <c r="AK518" s="258" t="s">
        <v>265</v>
      </c>
      <c r="AL518" s="258" t="s">
        <v>265</v>
      </c>
      <c r="AM518" s="258" t="s">
        <v>265</v>
      </c>
      <c r="AN518" s="258" t="s">
        <v>267</v>
      </c>
      <c r="AO518" s="258" t="s">
        <v>267</v>
      </c>
      <c r="AP518" s="258" t="s">
        <v>265</v>
      </c>
    </row>
    <row r="519" spans="1:42" x14ac:dyDescent="0.2">
      <c r="A519" s="258">
        <v>210273</v>
      </c>
      <c r="B519" s="258" t="str">
        <f>VLOOKUP(A519,'[2]اعلام كامل'!$A$2:$E$7000,5,0)</f>
        <v>س4</v>
      </c>
      <c r="C519" s="258" t="s">
        <v>266</v>
      </c>
      <c r="D519" s="258" t="s">
        <v>267</v>
      </c>
      <c r="E519" s="258" t="s">
        <v>267</v>
      </c>
      <c r="F519" s="258" t="s">
        <v>265</v>
      </c>
      <c r="G519" s="258" t="s">
        <v>267</v>
      </c>
      <c r="H519" s="258" t="s">
        <v>267</v>
      </c>
      <c r="I519" s="258" t="s">
        <v>265</v>
      </c>
      <c r="J519" s="258" t="s">
        <v>265</v>
      </c>
      <c r="K519" s="258" t="s">
        <v>267</v>
      </c>
      <c r="L519" s="258" t="s">
        <v>267</v>
      </c>
      <c r="M519" s="258" t="s">
        <v>267</v>
      </c>
      <c r="N519" s="258" t="s">
        <v>265</v>
      </c>
      <c r="O519" s="258" t="s">
        <v>265</v>
      </c>
      <c r="P519" s="258" t="s">
        <v>267</v>
      </c>
      <c r="Q519" s="258" t="s">
        <v>267</v>
      </c>
      <c r="R519" s="258" t="s">
        <v>267</v>
      </c>
      <c r="S519" s="258" t="s">
        <v>265</v>
      </c>
      <c r="T519" s="258" t="s">
        <v>267</v>
      </c>
      <c r="U519" s="258" t="s">
        <v>267</v>
      </c>
      <c r="V519" s="258" t="s">
        <v>265</v>
      </c>
      <c r="W519" s="258" t="s">
        <v>267</v>
      </c>
      <c r="X519" s="258" t="s">
        <v>267</v>
      </c>
      <c r="Y519" s="258" t="s">
        <v>265</v>
      </c>
      <c r="Z519" s="258" t="s">
        <v>267</v>
      </c>
      <c r="AA519" s="258" t="s">
        <v>265</v>
      </c>
      <c r="AB519" s="258" t="s">
        <v>267</v>
      </c>
      <c r="AC519" s="258" t="s">
        <v>267</v>
      </c>
      <c r="AD519" s="258" t="s">
        <v>267</v>
      </c>
      <c r="AE519" s="258" t="s">
        <v>267</v>
      </c>
      <c r="AF519" s="258" t="s">
        <v>265</v>
      </c>
      <c r="AG519" s="258" t="s">
        <v>267</v>
      </c>
      <c r="AH519" s="258" t="s">
        <v>265</v>
      </c>
      <c r="AI519" s="258" t="s">
        <v>265</v>
      </c>
      <c r="AJ519" s="258" t="s">
        <v>267</v>
      </c>
      <c r="AK519" s="258" t="s">
        <v>265</v>
      </c>
      <c r="AL519" s="258" t="s">
        <v>267</v>
      </c>
      <c r="AM519" s="258" t="s">
        <v>265</v>
      </c>
      <c r="AN519" s="258" t="s">
        <v>267</v>
      </c>
      <c r="AO519" s="258" t="s">
        <v>267</v>
      </c>
      <c r="AP519" s="258" t="s">
        <v>265</v>
      </c>
    </row>
    <row r="520" spans="1:42" x14ac:dyDescent="0.2">
      <c r="A520" s="258">
        <v>210314</v>
      </c>
      <c r="B520" s="258" t="str">
        <f>VLOOKUP(A520,'[2]اعلام كامل'!$A$2:$E$7000,5,0)</f>
        <v>س4</v>
      </c>
      <c r="C520" s="258" t="s">
        <v>267</v>
      </c>
      <c r="D520" s="258" t="s">
        <v>267</v>
      </c>
      <c r="E520" s="258" t="s">
        <v>267</v>
      </c>
      <c r="F520" s="258" t="s">
        <v>267</v>
      </c>
      <c r="G520" s="258" t="s">
        <v>266</v>
      </c>
      <c r="H520" s="258" t="s">
        <v>266</v>
      </c>
      <c r="I520" s="258" t="s">
        <v>267</v>
      </c>
      <c r="J520" s="258" t="s">
        <v>267</v>
      </c>
      <c r="K520" s="258" t="s">
        <v>267</v>
      </c>
      <c r="L520" s="258" t="s">
        <v>267</v>
      </c>
      <c r="M520" s="258" t="s">
        <v>267</v>
      </c>
      <c r="N520" s="258" t="s">
        <v>267</v>
      </c>
      <c r="O520" s="258" t="s">
        <v>267</v>
      </c>
      <c r="P520" s="258" t="s">
        <v>267</v>
      </c>
      <c r="Q520" s="258" t="s">
        <v>266</v>
      </c>
      <c r="R520" s="258" t="s">
        <v>267</v>
      </c>
      <c r="S520" s="258" t="s">
        <v>267</v>
      </c>
      <c r="T520" s="258" t="s">
        <v>265</v>
      </c>
      <c r="U520" s="258" t="s">
        <v>267</v>
      </c>
      <c r="V520" s="258" t="s">
        <v>267</v>
      </c>
      <c r="W520" s="258" t="s">
        <v>265</v>
      </c>
      <c r="X520" s="258" t="s">
        <v>267</v>
      </c>
      <c r="Y520" s="258" t="s">
        <v>265</v>
      </c>
      <c r="Z520" s="258" t="s">
        <v>265</v>
      </c>
      <c r="AA520" s="258" t="s">
        <v>265</v>
      </c>
      <c r="AB520" s="258" t="s">
        <v>267</v>
      </c>
      <c r="AC520" s="258" t="s">
        <v>267</v>
      </c>
      <c r="AD520" s="258" t="s">
        <v>267</v>
      </c>
      <c r="AE520" s="258" t="s">
        <v>265</v>
      </c>
      <c r="AF520" s="258" t="s">
        <v>267</v>
      </c>
      <c r="AG520" s="258" t="s">
        <v>267</v>
      </c>
      <c r="AH520" s="258" t="s">
        <v>266</v>
      </c>
      <c r="AI520" s="258" t="s">
        <v>267</v>
      </c>
      <c r="AJ520" s="258" t="s">
        <v>267</v>
      </c>
      <c r="AK520" s="258" t="s">
        <v>267</v>
      </c>
      <c r="AL520" s="258" t="s">
        <v>266</v>
      </c>
      <c r="AM520" s="258" t="s">
        <v>266</v>
      </c>
      <c r="AN520" s="258" t="s">
        <v>265</v>
      </c>
      <c r="AO520" s="258" t="s">
        <v>266</v>
      </c>
      <c r="AP520" s="258" t="s">
        <v>266</v>
      </c>
    </row>
    <row r="521" spans="1:42" x14ac:dyDescent="0.2">
      <c r="A521" s="258">
        <v>210334</v>
      </c>
      <c r="B521" s="258" t="str">
        <f>VLOOKUP(A521,'[2]اعلام كامل'!$A$2:$E$7000,5,0)</f>
        <v>س4</v>
      </c>
      <c r="C521" s="258" t="s">
        <v>265</v>
      </c>
      <c r="D521" s="258" t="s">
        <v>267</v>
      </c>
      <c r="E521" s="258" t="s">
        <v>267</v>
      </c>
      <c r="F521" s="258" t="s">
        <v>267</v>
      </c>
      <c r="G521" s="258" t="s">
        <v>267</v>
      </c>
      <c r="H521" s="258" t="s">
        <v>267</v>
      </c>
      <c r="I521" s="258" t="s">
        <v>267</v>
      </c>
      <c r="J521" s="258" t="s">
        <v>267</v>
      </c>
      <c r="K521" s="258" t="s">
        <v>267</v>
      </c>
      <c r="L521" s="258" t="s">
        <v>267</v>
      </c>
      <c r="M521" s="258" t="s">
        <v>265</v>
      </c>
      <c r="N521" s="258" t="s">
        <v>267</v>
      </c>
      <c r="O521" s="258" t="s">
        <v>267</v>
      </c>
      <c r="P521" s="258" t="s">
        <v>267</v>
      </c>
      <c r="Q521" s="258" t="s">
        <v>267</v>
      </c>
      <c r="R521" s="258" t="s">
        <v>267</v>
      </c>
      <c r="S521" s="258" t="s">
        <v>267</v>
      </c>
      <c r="T521" s="258" t="s">
        <v>267</v>
      </c>
      <c r="U521" s="258" t="s">
        <v>267</v>
      </c>
      <c r="V521" s="258" t="s">
        <v>267</v>
      </c>
      <c r="W521" s="258" t="s">
        <v>267</v>
      </c>
      <c r="X521" s="258" t="s">
        <v>267</v>
      </c>
      <c r="Y521" s="258" t="s">
        <v>265</v>
      </c>
      <c r="Z521" s="258" t="s">
        <v>267</v>
      </c>
      <c r="AA521" s="258" t="s">
        <v>267</v>
      </c>
      <c r="AB521" s="258" t="s">
        <v>267</v>
      </c>
      <c r="AC521" s="258" t="s">
        <v>265</v>
      </c>
      <c r="AD521" s="258" t="s">
        <v>267</v>
      </c>
      <c r="AE521" s="258" t="s">
        <v>265</v>
      </c>
      <c r="AF521" s="258" t="s">
        <v>267</v>
      </c>
      <c r="AG521" s="258" t="s">
        <v>267</v>
      </c>
      <c r="AH521" s="258" t="s">
        <v>265</v>
      </c>
      <c r="AI521" s="258" t="s">
        <v>265</v>
      </c>
      <c r="AJ521" s="258" t="s">
        <v>267</v>
      </c>
      <c r="AK521" s="258" t="s">
        <v>265</v>
      </c>
      <c r="AL521" s="258" t="s">
        <v>267</v>
      </c>
      <c r="AM521" s="258" t="s">
        <v>265</v>
      </c>
      <c r="AN521" s="258" t="s">
        <v>265</v>
      </c>
      <c r="AO521" s="258" t="s">
        <v>267</v>
      </c>
      <c r="AP521" s="258" t="s">
        <v>265</v>
      </c>
    </row>
    <row r="522" spans="1:42" x14ac:dyDescent="0.2">
      <c r="A522" s="258">
        <v>210335</v>
      </c>
      <c r="B522" s="258" t="str">
        <f>VLOOKUP(A522,'[2]اعلام كامل'!$A$2:$E$7000,5,0)</f>
        <v>س4</v>
      </c>
      <c r="C522" s="258" t="s">
        <v>267</v>
      </c>
      <c r="D522" s="258" t="s">
        <v>267</v>
      </c>
      <c r="E522" s="258" t="s">
        <v>267</v>
      </c>
      <c r="F522" s="258" t="s">
        <v>265</v>
      </c>
      <c r="G522" s="258" t="s">
        <v>267</v>
      </c>
      <c r="H522" s="258" t="s">
        <v>265</v>
      </c>
      <c r="I522" s="258" t="s">
        <v>265</v>
      </c>
      <c r="J522" s="258" t="s">
        <v>265</v>
      </c>
      <c r="K522" s="258" t="s">
        <v>266</v>
      </c>
      <c r="L522" s="258" t="s">
        <v>267</v>
      </c>
      <c r="M522" s="258" t="s">
        <v>265</v>
      </c>
      <c r="N522" s="258" t="s">
        <v>265</v>
      </c>
      <c r="O522" s="258" t="s">
        <v>265</v>
      </c>
      <c r="P522" s="258" t="s">
        <v>265</v>
      </c>
      <c r="Q522" s="258" t="s">
        <v>266</v>
      </c>
      <c r="R522" s="258" t="s">
        <v>267</v>
      </c>
      <c r="S522" s="258" t="s">
        <v>265</v>
      </c>
      <c r="T522" s="258" t="s">
        <v>267</v>
      </c>
      <c r="U522" s="258" t="s">
        <v>267</v>
      </c>
      <c r="V522" s="258" t="s">
        <v>267</v>
      </c>
      <c r="W522" s="258" t="s">
        <v>267</v>
      </c>
      <c r="X522" s="258" t="s">
        <v>265</v>
      </c>
      <c r="Y522" s="258" t="s">
        <v>265</v>
      </c>
      <c r="Z522" s="258" t="s">
        <v>267</v>
      </c>
      <c r="AA522" s="258" t="s">
        <v>267</v>
      </c>
      <c r="AB522" s="258" t="s">
        <v>267</v>
      </c>
      <c r="AC522" s="258" t="s">
        <v>265</v>
      </c>
      <c r="AD522" s="258" t="s">
        <v>267</v>
      </c>
      <c r="AE522" s="258" t="s">
        <v>265</v>
      </c>
      <c r="AF522" s="258" t="s">
        <v>265</v>
      </c>
      <c r="AG522" s="258" t="s">
        <v>267</v>
      </c>
      <c r="AH522" s="258" t="s">
        <v>265</v>
      </c>
      <c r="AI522" s="258" t="s">
        <v>266</v>
      </c>
      <c r="AJ522" s="258" t="s">
        <v>267</v>
      </c>
      <c r="AK522" s="258" t="s">
        <v>267</v>
      </c>
      <c r="AL522" s="258" t="s">
        <v>266</v>
      </c>
      <c r="AM522" s="258" t="s">
        <v>267</v>
      </c>
      <c r="AN522" s="258" t="s">
        <v>266</v>
      </c>
      <c r="AO522" s="258" t="s">
        <v>267</v>
      </c>
      <c r="AP522" s="258" t="s">
        <v>267</v>
      </c>
    </row>
    <row r="523" spans="1:42" x14ac:dyDescent="0.2">
      <c r="A523" s="258">
        <v>210347</v>
      </c>
      <c r="B523" s="258" t="str">
        <f>VLOOKUP(A523,'[2]اعلام كامل'!$A$2:$E$7000,5,0)</f>
        <v>س4</v>
      </c>
      <c r="C523" s="258" t="s">
        <v>267</v>
      </c>
      <c r="D523" s="258" t="s">
        <v>267</v>
      </c>
      <c r="E523" s="258" t="s">
        <v>267</v>
      </c>
      <c r="F523" s="258" t="s">
        <v>267</v>
      </c>
      <c r="G523" s="258" t="s">
        <v>265</v>
      </c>
      <c r="H523" s="258" t="s">
        <v>267</v>
      </c>
      <c r="I523" s="258" t="s">
        <v>265</v>
      </c>
      <c r="J523" s="258" t="s">
        <v>265</v>
      </c>
      <c r="K523" s="258" t="s">
        <v>265</v>
      </c>
      <c r="L523" s="258" t="s">
        <v>265</v>
      </c>
      <c r="M523" s="258" t="s">
        <v>267</v>
      </c>
      <c r="N523" s="258" t="s">
        <v>267</v>
      </c>
      <c r="O523" s="258" t="s">
        <v>267</v>
      </c>
      <c r="P523" s="258" t="s">
        <v>265</v>
      </c>
      <c r="Q523" s="258" t="s">
        <v>265</v>
      </c>
      <c r="R523" s="258" t="s">
        <v>267</v>
      </c>
      <c r="S523" s="258" t="s">
        <v>267</v>
      </c>
      <c r="T523" s="258" t="s">
        <v>267</v>
      </c>
      <c r="U523" s="258" t="s">
        <v>267</v>
      </c>
      <c r="V523" s="258" t="s">
        <v>267</v>
      </c>
      <c r="W523" s="258" t="s">
        <v>265</v>
      </c>
      <c r="X523" s="258" t="s">
        <v>267</v>
      </c>
      <c r="Y523" s="258" t="s">
        <v>265</v>
      </c>
      <c r="Z523" s="258" t="s">
        <v>265</v>
      </c>
      <c r="AA523" s="258" t="s">
        <v>267</v>
      </c>
      <c r="AB523" s="258" t="s">
        <v>265</v>
      </c>
      <c r="AC523" s="258" t="s">
        <v>265</v>
      </c>
      <c r="AD523" s="258" t="s">
        <v>267</v>
      </c>
      <c r="AE523" s="258" t="s">
        <v>265</v>
      </c>
      <c r="AF523" s="258" t="s">
        <v>265</v>
      </c>
      <c r="AG523" s="258" t="s">
        <v>267</v>
      </c>
      <c r="AH523" s="258" t="s">
        <v>267</v>
      </c>
      <c r="AI523" s="258" t="s">
        <v>267</v>
      </c>
      <c r="AJ523" s="258" t="s">
        <v>265</v>
      </c>
      <c r="AK523" s="258" t="s">
        <v>265</v>
      </c>
      <c r="AL523" s="258" t="s">
        <v>267</v>
      </c>
      <c r="AM523" s="258" t="s">
        <v>267</v>
      </c>
      <c r="AN523" s="258" t="s">
        <v>265</v>
      </c>
      <c r="AO523" s="258" t="s">
        <v>267</v>
      </c>
      <c r="AP523" s="258" t="s">
        <v>265</v>
      </c>
    </row>
    <row r="524" spans="1:42" x14ac:dyDescent="0.2">
      <c r="A524" s="258">
        <v>210370</v>
      </c>
      <c r="B524" s="258" t="str">
        <f>VLOOKUP(A524,'[2]اعلام كامل'!$A$2:$E$7000,5,0)</f>
        <v>س4</v>
      </c>
      <c r="C524" s="258" t="s">
        <v>267</v>
      </c>
      <c r="D524" s="258" t="s">
        <v>267</v>
      </c>
      <c r="E524" s="258" t="s">
        <v>267</v>
      </c>
      <c r="F524" s="258" t="s">
        <v>267</v>
      </c>
      <c r="G524" s="258" t="s">
        <v>267</v>
      </c>
      <c r="H524" s="258" t="s">
        <v>265</v>
      </c>
      <c r="I524" s="258" t="s">
        <v>267</v>
      </c>
      <c r="J524" s="258" t="s">
        <v>267</v>
      </c>
      <c r="K524" s="258" t="s">
        <v>265</v>
      </c>
      <c r="L524" s="258" t="s">
        <v>267</v>
      </c>
      <c r="M524" s="258" t="s">
        <v>267</v>
      </c>
      <c r="N524" s="258" t="s">
        <v>267</v>
      </c>
      <c r="O524" s="258" t="s">
        <v>267</v>
      </c>
      <c r="P524" s="258" t="s">
        <v>267</v>
      </c>
      <c r="Q524" s="258" t="s">
        <v>267</v>
      </c>
      <c r="R524" s="258" t="s">
        <v>267</v>
      </c>
      <c r="S524" s="258" t="s">
        <v>267</v>
      </c>
      <c r="T524" s="258" t="s">
        <v>267</v>
      </c>
      <c r="U524" s="258" t="s">
        <v>267</v>
      </c>
      <c r="V524" s="258" t="s">
        <v>267</v>
      </c>
      <c r="W524" s="258" t="s">
        <v>267</v>
      </c>
      <c r="X524" s="258" t="s">
        <v>267</v>
      </c>
      <c r="Y524" s="258" t="s">
        <v>267</v>
      </c>
      <c r="Z524" s="258" t="s">
        <v>267</v>
      </c>
      <c r="AA524" s="258" t="s">
        <v>267</v>
      </c>
      <c r="AB524" s="258" t="s">
        <v>267</v>
      </c>
      <c r="AC524" s="258" t="s">
        <v>267</v>
      </c>
      <c r="AD524" s="258" t="s">
        <v>267</v>
      </c>
      <c r="AE524" s="258" t="s">
        <v>267</v>
      </c>
      <c r="AF524" s="258" t="s">
        <v>266</v>
      </c>
      <c r="AG524" s="258" t="s">
        <v>266</v>
      </c>
      <c r="AH524" s="258" t="s">
        <v>267</v>
      </c>
      <c r="AI524" s="258" t="s">
        <v>267</v>
      </c>
      <c r="AJ524" s="258" t="s">
        <v>267</v>
      </c>
      <c r="AK524" s="258" t="s">
        <v>267</v>
      </c>
      <c r="AL524" s="258" t="s">
        <v>266</v>
      </c>
      <c r="AM524" s="258" t="s">
        <v>266</v>
      </c>
      <c r="AN524" s="258" t="s">
        <v>266</v>
      </c>
      <c r="AO524" s="258" t="s">
        <v>266</v>
      </c>
      <c r="AP524" s="258" t="s">
        <v>266</v>
      </c>
    </row>
    <row r="525" spans="1:42" x14ac:dyDescent="0.2">
      <c r="A525" s="258">
        <v>210373</v>
      </c>
      <c r="B525" s="258" t="str">
        <f>VLOOKUP(A525,'[2]اعلام كامل'!$A$2:$E$7000,5,0)</f>
        <v>س4</v>
      </c>
      <c r="C525" s="258" t="s">
        <v>265</v>
      </c>
      <c r="D525" s="258" t="s">
        <v>267</v>
      </c>
      <c r="E525" s="258" t="s">
        <v>265</v>
      </c>
      <c r="F525" s="258" t="s">
        <v>267</v>
      </c>
      <c r="G525" s="258" t="s">
        <v>265</v>
      </c>
      <c r="H525" s="258" t="s">
        <v>265</v>
      </c>
      <c r="I525" s="258" t="s">
        <v>267</v>
      </c>
      <c r="J525" s="258" t="s">
        <v>265</v>
      </c>
      <c r="K525" s="258" t="s">
        <v>267</v>
      </c>
      <c r="L525" s="258" t="s">
        <v>265</v>
      </c>
      <c r="M525" s="258" t="s">
        <v>267</v>
      </c>
      <c r="N525" s="258" t="s">
        <v>267</v>
      </c>
      <c r="O525" s="258" t="s">
        <v>267</v>
      </c>
      <c r="P525" s="258" t="s">
        <v>267</v>
      </c>
      <c r="Q525" s="258" t="s">
        <v>267</v>
      </c>
      <c r="R525" s="258" t="s">
        <v>267</v>
      </c>
      <c r="S525" s="258" t="s">
        <v>267</v>
      </c>
      <c r="T525" s="258" t="s">
        <v>267</v>
      </c>
      <c r="U525" s="258" t="s">
        <v>267</v>
      </c>
      <c r="V525" s="258" t="s">
        <v>267</v>
      </c>
      <c r="W525" s="258" t="s">
        <v>267</v>
      </c>
      <c r="X525" s="258" t="s">
        <v>267</v>
      </c>
      <c r="Y525" s="258" t="s">
        <v>267</v>
      </c>
      <c r="Z525" s="258" t="s">
        <v>267</v>
      </c>
      <c r="AA525" s="258" t="s">
        <v>267</v>
      </c>
      <c r="AB525" s="258" t="s">
        <v>267</v>
      </c>
      <c r="AC525" s="258" t="s">
        <v>267</v>
      </c>
      <c r="AD525" s="258" t="s">
        <v>267</v>
      </c>
      <c r="AE525" s="258" t="s">
        <v>265</v>
      </c>
      <c r="AF525" s="258" t="s">
        <v>267</v>
      </c>
      <c r="AG525" s="258" t="s">
        <v>267</v>
      </c>
      <c r="AH525" s="258" t="s">
        <v>267</v>
      </c>
      <c r="AI525" s="258" t="s">
        <v>267</v>
      </c>
      <c r="AJ525" s="258" t="s">
        <v>267</v>
      </c>
      <c r="AK525" s="258" t="s">
        <v>265</v>
      </c>
      <c r="AL525" s="258" t="s">
        <v>267</v>
      </c>
      <c r="AM525" s="258" t="s">
        <v>267</v>
      </c>
      <c r="AN525" s="258" t="s">
        <v>267</v>
      </c>
      <c r="AO525" s="258" t="s">
        <v>267</v>
      </c>
      <c r="AP525" s="258" t="s">
        <v>265</v>
      </c>
    </row>
    <row r="526" spans="1:42" x14ac:dyDescent="0.2">
      <c r="A526" s="258">
        <v>210383</v>
      </c>
      <c r="B526" s="258" t="str">
        <f>VLOOKUP(A526,'[2]اعلام كامل'!$A$2:$E$7000,5,0)</f>
        <v>س4</v>
      </c>
      <c r="C526" s="258" t="s">
        <v>265</v>
      </c>
      <c r="D526" s="258" t="s">
        <v>265</v>
      </c>
      <c r="E526" s="258" t="s">
        <v>265</v>
      </c>
      <c r="F526" s="258" t="s">
        <v>265</v>
      </c>
      <c r="G526" s="258" t="s">
        <v>265</v>
      </c>
      <c r="H526" s="258" t="s">
        <v>265</v>
      </c>
      <c r="I526" s="258" t="s">
        <v>265</v>
      </c>
      <c r="J526" s="258" t="s">
        <v>265</v>
      </c>
      <c r="K526" s="258" t="s">
        <v>265</v>
      </c>
      <c r="L526" s="258" t="s">
        <v>267</v>
      </c>
      <c r="M526" s="258" t="s">
        <v>267</v>
      </c>
      <c r="N526" s="258" t="s">
        <v>265</v>
      </c>
      <c r="O526" s="258" t="s">
        <v>267</v>
      </c>
      <c r="P526" s="258" t="s">
        <v>265</v>
      </c>
      <c r="Q526" s="258" t="s">
        <v>265</v>
      </c>
      <c r="R526" s="258" t="s">
        <v>267</v>
      </c>
      <c r="S526" s="258" t="s">
        <v>265</v>
      </c>
      <c r="T526" s="258" t="s">
        <v>267</v>
      </c>
      <c r="U526" s="258" t="s">
        <v>267</v>
      </c>
      <c r="V526" s="258" t="s">
        <v>265</v>
      </c>
      <c r="W526" s="258" t="s">
        <v>267</v>
      </c>
      <c r="X526" s="258" t="s">
        <v>265</v>
      </c>
      <c r="Y526" s="258" t="s">
        <v>265</v>
      </c>
      <c r="Z526" s="258" t="s">
        <v>267</v>
      </c>
      <c r="AA526" s="258" t="s">
        <v>267</v>
      </c>
      <c r="AB526" s="258" t="s">
        <v>267</v>
      </c>
      <c r="AC526" s="258" t="s">
        <v>265</v>
      </c>
      <c r="AD526" s="258" t="s">
        <v>267</v>
      </c>
      <c r="AE526" s="258" t="s">
        <v>265</v>
      </c>
      <c r="AF526" s="258" t="s">
        <v>266</v>
      </c>
      <c r="AG526" s="258" t="s">
        <v>267</v>
      </c>
      <c r="AH526" s="258" t="s">
        <v>265</v>
      </c>
      <c r="AI526" s="258" t="s">
        <v>265</v>
      </c>
      <c r="AJ526" s="258" t="s">
        <v>265</v>
      </c>
      <c r="AK526" s="258" t="s">
        <v>267</v>
      </c>
      <c r="AL526" s="258" t="s">
        <v>265</v>
      </c>
      <c r="AM526" s="258" t="s">
        <v>267</v>
      </c>
      <c r="AN526" s="258" t="s">
        <v>267</v>
      </c>
      <c r="AO526" s="258" t="s">
        <v>267</v>
      </c>
      <c r="AP526" s="258" t="s">
        <v>265</v>
      </c>
    </row>
    <row r="527" spans="1:42" x14ac:dyDescent="0.2">
      <c r="A527" s="258">
        <v>210390</v>
      </c>
      <c r="B527" s="258" t="str">
        <f>VLOOKUP(A527,'[2]اعلام كامل'!$A$2:$E$7000,5,0)</f>
        <v>س4</v>
      </c>
      <c r="C527" s="258" t="s">
        <v>265</v>
      </c>
      <c r="D527" s="258" t="s">
        <v>265</v>
      </c>
      <c r="E527" s="258" t="s">
        <v>265</v>
      </c>
      <c r="F527" s="258" t="s">
        <v>265</v>
      </c>
      <c r="G527" s="258" t="s">
        <v>267</v>
      </c>
      <c r="H527" s="258" t="s">
        <v>265</v>
      </c>
      <c r="I527" s="258" t="s">
        <v>267</v>
      </c>
      <c r="J527" s="258" t="s">
        <v>265</v>
      </c>
      <c r="K527" s="258" t="s">
        <v>267</v>
      </c>
      <c r="L527" s="258" t="s">
        <v>267</v>
      </c>
      <c r="M527" s="258" t="s">
        <v>267</v>
      </c>
      <c r="N527" s="258" t="s">
        <v>267</v>
      </c>
      <c r="O527" s="258" t="s">
        <v>267</v>
      </c>
      <c r="P527" s="258" t="s">
        <v>267</v>
      </c>
      <c r="Q527" s="258" t="s">
        <v>267</v>
      </c>
      <c r="R527" s="258" t="s">
        <v>267</v>
      </c>
      <c r="S527" s="258" t="s">
        <v>265</v>
      </c>
      <c r="T527" s="258" t="s">
        <v>267</v>
      </c>
      <c r="U527" s="258" t="s">
        <v>267</v>
      </c>
      <c r="V527" s="258" t="s">
        <v>267</v>
      </c>
      <c r="W527" s="258" t="s">
        <v>267</v>
      </c>
      <c r="X527" s="258" t="s">
        <v>267</v>
      </c>
      <c r="Y527" s="258" t="s">
        <v>265</v>
      </c>
      <c r="Z527" s="258" t="s">
        <v>265</v>
      </c>
      <c r="AA527" s="258" t="s">
        <v>265</v>
      </c>
      <c r="AB527" s="258" t="s">
        <v>265</v>
      </c>
      <c r="AC527" s="258" t="s">
        <v>267</v>
      </c>
      <c r="AD527" s="258" t="s">
        <v>265</v>
      </c>
      <c r="AE527" s="258" t="s">
        <v>265</v>
      </c>
      <c r="AF527" s="258" t="s">
        <v>267</v>
      </c>
      <c r="AG527" s="258" t="s">
        <v>267</v>
      </c>
      <c r="AH527" s="258" t="s">
        <v>267</v>
      </c>
      <c r="AI527" s="258" t="s">
        <v>267</v>
      </c>
      <c r="AJ527" s="258" t="s">
        <v>265</v>
      </c>
      <c r="AK527" s="258" t="s">
        <v>265</v>
      </c>
      <c r="AL527" s="258" t="s">
        <v>267</v>
      </c>
      <c r="AM527" s="258" t="s">
        <v>267</v>
      </c>
      <c r="AN527" s="258" t="s">
        <v>267</v>
      </c>
      <c r="AO527" s="258" t="s">
        <v>267</v>
      </c>
      <c r="AP527" s="258" t="s">
        <v>265</v>
      </c>
    </row>
    <row r="528" spans="1:42" x14ac:dyDescent="0.2">
      <c r="A528" s="258">
        <v>210414</v>
      </c>
      <c r="B528" s="258" t="str">
        <f>VLOOKUP(A528,'[2]اعلام كامل'!$A$2:$E$7000,5,0)</f>
        <v>س4</v>
      </c>
      <c r="C528" s="258" t="s">
        <v>265</v>
      </c>
      <c r="D528" s="258" t="s">
        <v>265</v>
      </c>
      <c r="E528" s="258" t="s">
        <v>265</v>
      </c>
      <c r="F528" s="258" t="s">
        <v>265</v>
      </c>
      <c r="G528" s="258" t="s">
        <v>265</v>
      </c>
      <c r="H528" s="258" t="s">
        <v>265</v>
      </c>
      <c r="I528" s="258" t="s">
        <v>266</v>
      </c>
      <c r="J528" s="258" t="s">
        <v>265</v>
      </c>
      <c r="K528" s="258" t="s">
        <v>265</v>
      </c>
      <c r="L528" s="258" t="s">
        <v>267</v>
      </c>
      <c r="M528" s="258" t="s">
        <v>267</v>
      </c>
      <c r="N528" s="258" t="s">
        <v>267</v>
      </c>
      <c r="O528" s="258" t="s">
        <v>267</v>
      </c>
      <c r="P528" s="258" t="s">
        <v>265</v>
      </c>
      <c r="Q528" s="258" t="s">
        <v>265</v>
      </c>
      <c r="R528" s="258" t="s">
        <v>265</v>
      </c>
      <c r="S528" s="258" t="s">
        <v>265</v>
      </c>
      <c r="T528" s="258" t="s">
        <v>267</v>
      </c>
      <c r="U528" s="258" t="s">
        <v>267</v>
      </c>
      <c r="V528" s="258" t="s">
        <v>265</v>
      </c>
      <c r="W528" s="258" t="s">
        <v>267</v>
      </c>
      <c r="X528" s="258" t="s">
        <v>267</v>
      </c>
      <c r="Y528" s="258" t="s">
        <v>265</v>
      </c>
      <c r="Z528" s="258" t="s">
        <v>267</v>
      </c>
      <c r="AA528" s="258" t="s">
        <v>265</v>
      </c>
      <c r="AB528" s="258" t="s">
        <v>267</v>
      </c>
      <c r="AC528" s="258" t="s">
        <v>267</v>
      </c>
      <c r="AD528" s="258" t="s">
        <v>267</v>
      </c>
      <c r="AE528" s="258" t="s">
        <v>265</v>
      </c>
      <c r="AF528" s="258" t="s">
        <v>265</v>
      </c>
      <c r="AG528" s="258" t="s">
        <v>265</v>
      </c>
      <c r="AH528" s="258" t="s">
        <v>265</v>
      </c>
      <c r="AI528" s="258" t="s">
        <v>265</v>
      </c>
      <c r="AJ528" s="258" t="s">
        <v>267</v>
      </c>
      <c r="AK528" s="258" t="s">
        <v>267</v>
      </c>
      <c r="AL528" s="258" t="s">
        <v>267</v>
      </c>
      <c r="AM528" s="258" t="s">
        <v>267</v>
      </c>
      <c r="AN528" s="258" t="s">
        <v>267</v>
      </c>
      <c r="AO528" s="258" t="s">
        <v>267</v>
      </c>
      <c r="AP528" s="258" t="s">
        <v>267</v>
      </c>
    </row>
    <row r="529" spans="1:42" x14ac:dyDescent="0.2">
      <c r="A529" s="258">
        <v>210416</v>
      </c>
      <c r="B529" s="258" t="str">
        <f>VLOOKUP(A529,'[2]اعلام كامل'!$A$2:$E$7000,5,0)</f>
        <v>س4</v>
      </c>
      <c r="C529" s="258" t="s">
        <v>265</v>
      </c>
      <c r="D529" s="258" t="s">
        <v>267</v>
      </c>
      <c r="E529" s="258" t="s">
        <v>265</v>
      </c>
      <c r="F529" s="258" t="s">
        <v>265</v>
      </c>
      <c r="G529" s="258" t="s">
        <v>265</v>
      </c>
      <c r="H529" s="258" t="s">
        <v>267</v>
      </c>
      <c r="I529" s="258" t="s">
        <v>265</v>
      </c>
      <c r="J529" s="258" t="s">
        <v>265</v>
      </c>
      <c r="K529" s="258" t="s">
        <v>265</v>
      </c>
      <c r="L529" s="258" t="s">
        <v>267</v>
      </c>
      <c r="M529" s="258" t="s">
        <v>267</v>
      </c>
      <c r="N529" s="258" t="s">
        <v>265</v>
      </c>
      <c r="O529" s="258" t="s">
        <v>267</v>
      </c>
      <c r="P529" s="258" t="s">
        <v>265</v>
      </c>
      <c r="Q529" s="258" t="s">
        <v>267</v>
      </c>
      <c r="R529" s="258" t="s">
        <v>265</v>
      </c>
      <c r="S529" s="258" t="s">
        <v>265</v>
      </c>
      <c r="T529" s="258" t="s">
        <v>267</v>
      </c>
      <c r="U529" s="258" t="s">
        <v>267</v>
      </c>
      <c r="V529" s="258" t="s">
        <v>265</v>
      </c>
      <c r="W529" s="258" t="s">
        <v>265</v>
      </c>
      <c r="X529" s="258" t="s">
        <v>267</v>
      </c>
      <c r="Y529" s="258" t="s">
        <v>265</v>
      </c>
      <c r="Z529" s="258" t="s">
        <v>267</v>
      </c>
      <c r="AA529" s="258" t="s">
        <v>265</v>
      </c>
      <c r="AB529" s="258" t="s">
        <v>267</v>
      </c>
      <c r="AC529" s="258" t="s">
        <v>267</v>
      </c>
      <c r="AD529" s="258" t="s">
        <v>267</v>
      </c>
      <c r="AE529" s="258" t="s">
        <v>265</v>
      </c>
      <c r="AF529" s="258" t="s">
        <v>267</v>
      </c>
      <c r="AG529" s="258" t="s">
        <v>267</v>
      </c>
      <c r="AH529" s="258" t="s">
        <v>267</v>
      </c>
      <c r="AI529" s="258" t="s">
        <v>267</v>
      </c>
      <c r="AJ529" s="258" t="s">
        <v>267</v>
      </c>
      <c r="AK529" s="258" t="s">
        <v>265</v>
      </c>
      <c r="AL529" s="258" t="s">
        <v>265</v>
      </c>
      <c r="AM529" s="258" t="s">
        <v>267</v>
      </c>
      <c r="AN529" s="258" t="s">
        <v>265</v>
      </c>
      <c r="AO529" s="258" t="s">
        <v>267</v>
      </c>
      <c r="AP529" s="258" t="s">
        <v>265</v>
      </c>
    </row>
    <row r="530" spans="1:42" x14ac:dyDescent="0.2">
      <c r="A530" s="258">
        <v>210420</v>
      </c>
      <c r="B530" s="258" t="str">
        <f>VLOOKUP(A530,'[2]اعلام كامل'!$A$2:$E$7000,5,0)</f>
        <v>س4</v>
      </c>
      <c r="C530" s="258" t="s">
        <v>265</v>
      </c>
      <c r="D530" s="258" t="s">
        <v>267</v>
      </c>
      <c r="E530" s="258" t="s">
        <v>267</v>
      </c>
      <c r="F530" s="258" t="s">
        <v>267</v>
      </c>
      <c r="G530" s="258" t="s">
        <v>265</v>
      </c>
      <c r="H530" s="258" t="s">
        <v>267</v>
      </c>
      <c r="I530" s="258" t="s">
        <v>267</v>
      </c>
      <c r="J530" s="258" t="s">
        <v>267</v>
      </c>
      <c r="K530" s="258" t="s">
        <v>265</v>
      </c>
      <c r="L530" s="258" t="s">
        <v>267</v>
      </c>
      <c r="M530" s="258" t="s">
        <v>267</v>
      </c>
      <c r="N530" s="258" t="s">
        <v>265</v>
      </c>
      <c r="O530" s="258" t="s">
        <v>267</v>
      </c>
      <c r="P530" s="258" t="s">
        <v>267</v>
      </c>
      <c r="Q530" s="258" t="s">
        <v>265</v>
      </c>
      <c r="R530" s="258" t="s">
        <v>267</v>
      </c>
      <c r="S530" s="258" t="s">
        <v>265</v>
      </c>
      <c r="T530" s="258" t="s">
        <v>265</v>
      </c>
      <c r="U530" s="258" t="s">
        <v>265</v>
      </c>
      <c r="V530" s="258" t="s">
        <v>267</v>
      </c>
      <c r="W530" s="258" t="s">
        <v>265</v>
      </c>
      <c r="X530" s="258" t="s">
        <v>267</v>
      </c>
      <c r="Y530" s="258" t="s">
        <v>265</v>
      </c>
      <c r="Z530" s="258" t="s">
        <v>267</v>
      </c>
      <c r="AA530" s="258" t="s">
        <v>265</v>
      </c>
      <c r="AB530" s="258" t="s">
        <v>265</v>
      </c>
      <c r="AC530" s="258" t="s">
        <v>267</v>
      </c>
      <c r="AD530" s="258" t="s">
        <v>267</v>
      </c>
      <c r="AE530" s="258" t="s">
        <v>267</v>
      </c>
      <c r="AF530" s="258" t="s">
        <v>267</v>
      </c>
      <c r="AG530" s="258" t="s">
        <v>267</v>
      </c>
      <c r="AH530" s="258" t="s">
        <v>267</v>
      </c>
      <c r="AI530" s="258" t="s">
        <v>265</v>
      </c>
      <c r="AJ530" s="258" t="s">
        <v>267</v>
      </c>
      <c r="AK530" s="258" t="s">
        <v>265</v>
      </c>
      <c r="AL530" s="258" t="s">
        <v>267</v>
      </c>
      <c r="AM530" s="258" t="s">
        <v>267</v>
      </c>
      <c r="AN530" s="258" t="s">
        <v>267</v>
      </c>
      <c r="AO530" s="258" t="s">
        <v>267</v>
      </c>
      <c r="AP530" s="258" t="s">
        <v>267</v>
      </c>
    </row>
    <row r="531" spans="1:42" x14ac:dyDescent="0.2">
      <c r="A531" s="258">
        <v>210483</v>
      </c>
      <c r="B531" s="258" t="str">
        <f>VLOOKUP(A531,'[2]اعلام كامل'!$A$2:$E$7000,5,0)</f>
        <v>س4</v>
      </c>
      <c r="C531" s="258" t="s">
        <v>267</v>
      </c>
      <c r="D531" s="258" t="s">
        <v>265</v>
      </c>
      <c r="E531" s="258" t="s">
        <v>265</v>
      </c>
      <c r="F531" s="258" t="s">
        <v>267</v>
      </c>
      <c r="G531" s="258" t="s">
        <v>265</v>
      </c>
      <c r="H531" s="258" t="s">
        <v>267</v>
      </c>
      <c r="I531" s="258" t="s">
        <v>265</v>
      </c>
      <c r="J531" s="258" t="s">
        <v>265</v>
      </c>
      <c r="K531" s="258" t="s">
        <v>267</v>
      </c>
      <c r="L531" s="258" t="s">
        <v>267</v>
      </c>
      <c r="M531" s="258" t="s">
        <v>265</v>
      </c>
      <c r="N531" s="258" t="s">
        <v>265</v>
      </c>
      <c r="O531" s="258" t="s">
        <v>267</v>
      </c>
      <c r="P531" s="258" t="s">
        <v>267</v>
      </c>
      <c r="Q531" s="258" t="s">
        <v>265</v>
      </c>
      <c r="R531" s="258" t="s">
        <v>267</v>
      </c>
      <c r="S531" s="258" t="s">
        <v>265</v>
      </c>
      <c r="T531" s="258" t="s">
        <v>267</v>
      </c>
      <c r="U531" s="258" t="s">
        <v>267</v>
      </c>
      <c r="V531" s="258" t="s">
        <v>267</v>
      </c>
      <c r="W531" s="258" t="s">
        <v>267</v>
      </c>
      <c r="X531" s="258" t="s">
        <v>265</v>
      </c>
      <c r="Y531" s="258" t="s">
        <v>267</v>
      </c>
      <c r="Z531" s="258" t="s">
        <v>267</v>
      </c>
      <c r="AA531" s="258" t="s">
        <v>265</v>
      </c>
      <c r="AB531" s="258" t="s">
        <v>267</v>
      </c>
      <c r="AC531" s="258" t="s">
        <v>267</v>
      </c>
      <c r="AD531" s="258" t="s">
        <v>265</v>
      </c>
      <c r="AE531" s="258" t="s">
        <v>265</v>
      </c>
      <c r="AF531" s="258" t="s">
        <v>267</v>
      </c>
      <c r="AG531" s="258" t="s">
        <v>265</v>
      </c>
      <c r="AH531" s="258" t="s">
        <v>267</v>
      </c>
      <c r="AI531" s="258" t="s">
        <v>267</v>
      </c>
      <c r="AJ531" s="258" t="s">
        <v>267</v>
      </c>
      <c r="AK531" s="258" t="s">
        <v>265</v>
      </c>
      <c r="AL531" s="258" t="s">
        <v>267</v>
      </c>
      <c r="AM531" s="258" t="s">
        <v>266</v>
      </c>
      <c r="AN531" s="258" t="s">
        <v>266</v>
      </c>
      <c r="AO531" s="258" t="s">
        <v>267</v>
      </c>
      <c r="AP531" s="258" t="s">
        <v>267</v>
      </c>
    </row>
    <row r="532" spans="1:42" x14ac:dyDescent="0.2">
      <c r="A532" s="258">
        <v>210520</v>
      </c>
      <c r="B532" s="258" t="str">
        <f>VLOOKUP(A532,'[2]اعلام كامل'!$A$2:$E$7000,5,0)</f>
        <v>س4</v>
      </c>
      <c r="C532" s="258" t="s">
        <v>267</v>
      </c>
      <c r="D532" s="258" t="s">
        <v>267</v>
      </c>
      <c r="E532" s="258" t="s">
        <v>267</v>
      </c>
      <c r="F532" s="258" t="s">
        <v>267</v>
      </c>
      <c r="G532" s="258" t="s">
        <v>267</v>
      </c>
      <c r="H532" s="258" t="s">
        <v>267</v>
      </c>
      <c r="I532" s="258" t="s">
        <v>267</v>
      </c>
      <c r="J532" s="258" t="s">
        <v>266</v>
      </c>
      <c r="K532" s="258" t="s">
        <v>267</v>
      </c>
      <c r="L532" s="258" t="s">
        <v>267</v>
      </c>
      <c r="M532" s="258" t="s">
        <v>265</v>
      </c>
      <c r="N532" s="258" t="s">
        <v>267</v>
      </c>
      <c r="O532" s="258" t="s">
        <v>267</v>
      </c>
      <c r="P532" s="258" t="s">
        <v>267</v>
      </c>
      <c r="Q532" s="258" t="s">
        <v>267</v>
      </c>
      <c r="R532" s="258" t="s">
        <v>265</v>
      </c>
      <c r="S532" s="258" t="s">
        <v>265</v>
      </c>
      <c r="T532" s="258" t="s">
        <v>265</v>
      </c>
      <c r="U532" s="258" t="s">
        <v>267</v>
      </c>
      <c r="V532" s="258" t="s">
        <v>265</v>
      </c>
      <c r="W532" s="258" t="s">
        <v>267</v>
      </c>
      <c r="X532" s="258" t="s">
        <v>265</v>
      </c>
      <c r="Y532" s="258" t="s">
        <v>266</v>
      </c>
      <c r="Z532" s="258" t="s">
        <v>265</v>
      </c>
      <c r="AA532" s="258" t="s">
        <v>265</v>
      </c>
      <c r="AB532" s="258" t="s">
        <v>267</v>
      </c>
      <c r="AC532" s="258" t="s">
        <v>267</v>
      </c>
      <c r="AD532" s="258" t="s">
        <v>267</v>
      </c>
      <c r="AE532" s="258" t="s">
        <v>267</v>
      </c>
      <c r="AF532" s="258" t="s">
        <v>265</v>
      </c>
      <c r="AG532" s="258" t="s">
        <v>267</v>
      </c>
      <c r="AH532" s="258" t="s">
        <v>265</v>
      </c>
      <c r="AI532" s="258" t="s">
        <v>267</v>
      </c>
      <c r="AJ532" s="258" t="s">
        <v>267</v>
      </c>
      <c r="AK532" s="258" t="s">
        <v>265</v>
      </c>
      <c r="AL532" s="258" t="s">
        <v>265</v>
      </c>
      <c r="AM532" s="258" t="s">
        <v>267</v>
      </c>
      <c r="AN532" s="258" t="s">
        <v>265</v>
      </c>
      <c r="AO532" s="258" t="s">
        <v>267</v>
      </c>
      <c r="AP532" s="258" t="s">
        <v>265</v>
      </c>
    </row>
    <row r="533" spans="1:42" x14ac:dyDescent="0.2">
      <c r="A533" s="258">
        <v>210531</v>
      </c>
      <c r="B533" s="258" t="str">
        <f>VLOOKUP(A533,'[2]اعلام كامل'!$A$2:$E$7000,5,0)</f>
        <v>س4</v>
      </c>
      <c r="C533" s="258" t="s">
        <v>267</v>
      </c>
      <c r="D533" s="258" t="s">
        <v>267</v>
      </c>
      <c r="E533" s="258" t="s">
        <v>265</v>
      </c>
      <c r="F533" s="258" t="s">
        <v>265</v>
      </c>
      <c r="G533" s="258" t="s">
        <v>265</v>
      </c>
      <c r="H533" s="258" t="s">
        <v>265</v>
      </c>
      <c r="I533" s="258" t="s">
        <v>267</v>
      </c>
      <c r="J533" s="258" t="s">
        <v>265</v>
      </c>
      <c r="K533" s="258" t="s">
        <v>267</v>
      </c>
      <c r="L533" s="258" t="s">
        <v>267</v>
      </c>
      <c r="M533" s="258" t="s">
        <v>267</v>
      </c>
      <c r="N533" s="258" t="s">
        <v>267</v>
      </c>
      <c r="O533" s="258" t="s">
        <v>267</v>
      </c>
      <c r="P533" s="258" t="s">
        <v>267</v>
      </c>
      <c r="Q533" s="258" t="s">
        <v>265</v>
      </c>
      <c r="R533" s="258" t="s">
        <v>267</v>
      </c>
      <c r="S533" s="258" t="s">
        <v>265</v>
      </c>
      <c r="T533" s="258" t="s">
        <v>267</v>
      </c>
      <c r="U533" s="258" t="s">
        <v>267</v>
      </c>
      <c r="V533" s="258" t="s">
        <v>267</v>
      </c>
      <c r="W533" s="258" t="s">
        <v>265</v>
      </c>
      <c r="X533" s="258" t="s">
        <v>267</v>
      </c>
      <c r="Y533" s="258" t="s">
        <v>267</v>
      </c>
      <c r="Z533" s="258" t="s">
        <v>267</v>
      </c>
      <c r="AA533" s="258" t="s">
        <v>265</v>
      </c>
      <c r="AB533" s="258" t="s">
        <v>265</v>
      </c>
      <c r="AC533" s="258" t="s">
        <v>267</v>
      </c>
      <c r="AD533" s="258" t="s">
        <v>265</v>
      </c>
      <c r="AE533" s="258" t="s">
        <v>265</v>
      </c>
      <c r="AF533" s="258" t="s">
        <v>267</v>
      </c>
      <c r="AG533" s="258" t="s">
        <v>267</v>
      </c>
      <c r="AH533" s="258" t="s">
        <v>265</v>
      </c>
      <c r="AI533" s="258" t="s">
        <v>265</v>
      </c>
      <c r="AJ533" s="258" t="s">
        <v>267</v>
      </c>
      <c r="AK533" s="258" t="s">
        <v>265</v>
      </c>
      <c r="AL533" s="258" t="s">
        <v>267</v>
      </c>
      <c r="AM533" s="258" t="s">
        <v>267</v>
      </c>
      <c r="AN533" s="258" t="s">
        <v>265</v>
      </c>
      <c r="AO533" s="258" t="s">
        <v>267</v>
      </c>
      <c r="AP533" s="258" t="s">
        <v>265</v>
      </c>
    </row>
    <row r="534" spans="1:42" x14ac:dyDescent="0.2">
      <c r="A534" s="258">
        <v>210548</v>
      </c>
      <c r="B534" s="258" t="str">
        <f>VLOOKUP(A534,'[2]اعلام كامل'!$A$2:$E$7000,5,0)</f>
        <v>س4</v>
      </c>
      <c r="C534" s="258" t="s">
        <v>267</v>
      </c>
      <c r="D534" s="258" t="s">
        <v>267</v>
      </c>
      <c r="E534" s="258" t="s">
        <v>267</v>
      </c>
      <c r="F534" s="258" t="s">
        <v>267</v>
      </c>
      <c r="G534" s="258" t="s">
        <v>265</v>
      </c>
      <c r="H534" s="258" t="s">
        <v>267</v>
      </c>
      <c r="I534" s="258" t="s">
        <v>267</v>
      </c>
      <c r="J534" s="258" t="s">
        <v>265</v>
      </c>
      <c r="K534" s="258" t="s">
        <v>265</v>
      </c>
      <c r="L534" s="258" t="s">
        <v>267</v>
      </c>
      <c r="M534" s="258" t="s">
        <v>267</v>
      </c>
      <c r="N534" s="258" t="s">
        <v>267</v>
      </c>
      <c r="O534" s="258" t="s">
        <v>267</v>
      </c>
      <c r="P534" s="258" t="s">
        <v>265</v>
      </c>
      <c r="Q534" s="258" t="s">
        <v>265</v>
      </c>
      <c r="R534" s="258" t="s">
        <v>265</v>
      </c>
      <c r="S534" s="258" t="s">
        <v>267</v>
      </c>
      <c r="T534" s="258" t="s">
        <v>267</v>
      </c>
      <c r="U534" s="258" t="s">
        <v>265</v>
      </c>
      <c r="V534" s="258" t="s">
        <v>265</v>
      </c>
      <c r="W534" s="258" t="s">
        <v>267</v>
      </c>
      <c r="X534" s="258" t="s">
        <v>267</v>
      </c>
      <c r="Y534" s="258" t="s">
        <v>267</v>
      </c>
      <c r="Z534" s="258" t="s">
        <v>267</v>
      </c>
      <c r="AA534" s="258" t="s">
        <v>265</v>
      </c>
      <c r="AB534" s="258" t="s">
        <v>267</v>
      </c>
      <c r="AC534" s="258" t="s">
        <v>267</v>
      </c>
      <c r="AD534" s="258" t="s">
        <v>267</v>
      </c>
      <c r="AE534" s="258" t="s">
        <v>267</v>
      </c>
      <c r="AF534" s="258" t="s">
        <v>267</v>
      </c>
      <c r="AG534" s="258" t="s">
        <v>267</v>
      </c>
      <c r="AH534" s="258" t="s">
        <v>267</v>
      </c>
      <c r="AI534" s="258" t="s">
        <v>265</v>
      </c>
      <c r="AJ534" s="258" t="s">
        <v>267</v>
      </c>
      <c r="AK534" s="258" t="s">
        <v>267</v>
      </c>
      <c r="AL534" s="258" t="s">
        <v>265</v>
      </c>
      <c r="AM534" s="258" t="s">
        <v>265</v>
      </c>
      <c r="AN534" s="258" t="s">
        <v>265</v>
      </c>
      <c r="AO534" s="258" t="s">
        <v>267</v>
      </c>
      <c r="AP534" s="258" t="s">
        <v>267</v>
      </c>
    </row>
    <row r="535" spans="1:42" x14ac:dyDescent="0.2">
      <c r="A535" s="258">
        <v>210599</v>
      </c>
      <c r="B535" s="258" t="str">
        <f>VLOOKUP(A535,'[2]اعلام كامل'!$A$2:$E$7000,5,0)</f>
        <v>س4</v>
      </c>
      <c r="C535" s="258" t="s">
        <v>267</v>
      </c>
      <c r="D535" s="258" t="s">
        <v>267</v>
      </c>
      <c r="E535" s="258" t="s">
        <v>267</v>
      </c>
      <c r="F535" s="258" t="s">
        <v>267</v>
      </c>
      <c r="G535" s="258" t="s">
        <v>265</v>
      </c>
      <c r="H535" s="258" t="s">
        <v>265</v>
      </c>
      <c r="I535" s="258" t="s">
        <v>267</v>
      </c>
      <c r="J535" s="258" t="s">
        <v>265</v>
      </c>
      <c r="K535" s="258" t="s">
        <v>267</v>
      </c>
      <c r="L535" s="258" t="s">
        <v>267</v>
      </c>
      <c r="M535" s="258" t="s">
        <v>267</v>
      </c>
      <c r="N535" s="258" t="s">
        <v>267</v>
      </c>
      <c r="O535" s="258" t="s">
        <v>267</v>
      </c>
      <c r="P535" s="258" t="s">
        <v>265</v>
      </c>
      <c r="Q535" s="258" t="s">
        <v>267</v>
      </c>
      <c r="R535" s="258" t="s">
        <v>265</v>
      </c>
      <c r="S535" s="258" t="s">
        <v>265</v>
      </c>
      <c r="T535" s="258" t="s">
        <v>265</v>
      </c>
      <c r="U535" s="258" t="s">
        <v>265</v>
      </c>
      <c r="V535" s="258" t="s">
        <v>265</v>
      </c>
      <c r="W535" s="258" t="s">
        <v>267</v>
      </c>
      <c r="X535" s="258" t="s">
        <v>265</v>
      </c>
      <c r="Y535" s="258" t="s">
        <v>265</v>
      </c>
      <c r="Z535" s="258" t="s">
        <v>265</v>
      </c>
      <c r="AA535" s="258" t="s">
        <v>265</v>
      </c>
      <c r="AB535" s="258" t="s">
        <v>267</v>
      </c>
      <c r="AC535" s="258" t="s">
        <v>267</v>
      </c>
      <c r="AD535" s="258" t="s">
        <v>267</v>
      </c>
      <c r="AE535" s="258" t="s">
        <v>265</v>
      </c>
      <c r="AF535" s="258" t="s">
        <v>265</v>
      </c>
      <c r="AG535" s="258" t="s">
        <v>265</v>
      </c>
      <c r="AH535" s="258" t="s">
        <v>265</v>
      </c>
      <c r="AI535" s="258" t="s">
        <v>265</v>
      </c>
      <c r="AJ535" s="258" t="s">
        <v>265</v>
      </c>
      <c r="AK535" s="258" t="s">
        <v>265</v>
      </c>
      <c r="AL535" s="258" t="s">
        <v>267</v>
      </c>
      <c r="AM535" s="258" t="s">
        <v>267</v>
      </c>
      <c r="AN535" s="258" t="s">
        <v>267</v>
      </c>
      <c r="AO535" s="258" t="s">
        <v>267</v>
      </c>
      <c r="AP535" s="258" t="s">
        <v>265</v>
      </c>
    </row>
    <row r="536" spans="1:42" x14ac:dyDescent="0.2">
      <c r="A536" s="258">
        <v>210660</v>
      </c>
      <c r="B536" s="258" t="str">
        <f>VLOOKUP(A536,'[2]اعلام كامل'!$A$2:$E$7000,5,0)</f>
        <v>س4</v>
      </c>
      <c r="C536" s="258" t="s">
        <v>267</v>
      </c>
      <c r="D536" s="258" t="s">
        <v>267</v>
      </c>
      <c r="E536" s="258" t="s">
        <v>267</v>
      </c>
      <c r="F536" s="258" t="s">
        <v>267</v>
      </c>
      <c r="G536" s="258" t="s">
        <v>265</v>
      </c>
      <c r="H536" s="258" t="s">
        <v>265</v>
      </c>
      <c r="I536" s="258" t="s">
        <v>266</v>
      </c>
      <c r="J536" s="258" t="s">
        <v>265</v>
      </c>
      <c r="K536" s="258" t="s">
        <v>267</v>
      </c>
      <c r="L536" s="258" t="s">
        <v>267</v>
      </c>
      <c r="M536" s="258" t="s">
        <v>267</v>
      </c>
      <c r="N536" s="258" t="s">
        <v>267</v>
      </c>
      <c r="O536" s="258" t="s">
        <v>267</v>
      </c>
      <c r="P536" s="258" t="s">
        <v>267</v>
      </c>
      <c r="Q536" s="258" t="s">
        <v>265</v>
      </c>
      <c r="R536" s="258" t="s">
        <v>265</v>
      </c>
      <c r="S536" s="258" t="s">
        <v>265</v>
      </c>
      <c r="T536" s="258" t="s">
        <v>265</v>
      </c>
      <c r="U536" s="258" t="s">
        <v>267</v>
      </c>
      <c r="V536" s="258" t="s">
        <v>265</v>
      </c>
      <c r="W536" s="258" t="s">
        <v>265</v>
      </c>
      <c r="X536" s="258" t="s">
        <v>267</v>
      </c>
      <c r="Y536" s="258" t="s">
        <v>265</v>
      </c>
      <c r="Z536" s="258" t="s">
        <v>267</v>
      </c>
      <c r="AA536" s="258" t="s">
        <v>267</v>
      </c>
      <c r="AB536" s="258" t="s">
        <v>267</v>
      </c>
      <c r="AC536" s="258" t="s">
        <v>267</v>
      </c>
      <c r="AD536" s="258" t="s">
        <v>267</v>
      </c>
      <c r="AE536" s="258" t="s">
        <v>265</v>
      </c>
      <c r="AF536" s="258" t="s">
        <v>265</v>
      </c>
      <c r="AG536" s="258" t="s">
        <v>267</v>
      </c>
      <c r="AH536" s="258" t="s">
        <v>267</v>
      </c>
      <c r="AI536" s="258" t="s">
        <v>265</v>
      </c>
      <c r="AJ536" s="258" t="s">
        <v>265</v>
      </c>
      <c r="AK536" s="258" t="s">
        <v>265</v>
      </c>
      <c r="AL536" s="258" t="s">
        <v>265</v>
      </c>
      <c r="AM536" s="258" t="s">
        <v>265</v>
      </c>
      <c r="AN536" s="258" t="s">
        <v>265</v>
      </c>
      <c r="AO536" s="258" t="s">
        <v>267</v>
      </c>
      <c r="AP536" s="258" t="s">
        <v>265</v>
      </c>
    </row>
    <row r="537" spans="1:42" x14ac:dyDescent="0.2">
      <c r="A537" s="258">
        <v>210672</v>
      </c>
      <c r="B537" s="258" t="str">
        <f>VLOOKUP(A537,'[2]اعلام كامل'!$A$2:$E$7000,5,0)</f>
        <v>س4</v>
      </c>
      <c r="C537" s="258" t="s">
        <v>265</v>
      </c>
      <c r="D537" s="258" t="s">
        <v>265</v>
      </c>
      <c r="E537" s="258" t="s">
        <v>265</v>
      </c>
      <c r="F537" s="258" t="s">
        <v>265</v>
      </c>
      <c r="G537" s="258" t="s">
        <v>267</v>
      </c>
      <c r="H537" s="258" t="s">
        <v>265</v>
      </c>
      <c r="I537" s="258" t="s">
        <v>266</v>
      </c>
      <c r="J537" s="258" t="s">
        <v>265</v>
      </c>
      <c r="K537" s="258" t="s">
        <v>265</v>
      </c>
      <c r="L537" s="258" t="s">
        <v>267</v>
      </c>
      <c r="M537" s="258" t="s">
        <v>265</v>
      </c>
      <c r="N537" s="258" t="s">
        <v>267</v>
      </c>
      <c r="O537" s="258" t="s">
        <v>267</v>
      </c>
      <c r="P537" s="258" t="s">
        <v>267</v>
      </c>
      <c r="Q537" s="258" t="s">
        <v>267</v>
      </c>
      <c r="R537" s="258" t="s">
        <v>266</v>
      </c>
      <c r="S537" s="258" t="s">
        <v>265</v>
      </c>
      <c r="T537" s="258" t="s">
        <v>267</v>
      </c>
      <c r="U537" s="258" t="s">
        <v>267</v>
      </c>
      <c r="V537" s="258" t="s">
        <v>267</v>
      </c>
      <c r="W537" s="258" t="s">
        <v>265</v>
      </c>
      <c r="X537" s="258" t="s">
        <v>265</v>
      </c>
      <c r="Y537" s="258" t="s">
        <v>265</v>
      </c>
      <c r="Z537" s="258" t="s">
        <v>267</v>
      </c>
      <c r="AA537" s="258" t="s">
        <v>265</v>
      </c>
      <c r="AB537" s="258" t="s">
        <v>267</v>
      </c>
      <c r="AC537" s="258" t="s">
        <v>267</v>
      </c>
      <c r="AD537" s="258" t="s">
        <v>265</v>
      </c>
      <c r="AE537" s="258" t="s">
        <v>265</v>
      </c>
      <c r="AF537" s="258" t="s">
        <v>267</v>
      </c>
      <c r="AG537" s="258" t="s">
        <v>265</v>
      </c>
      <c r="AH537" s="258" t="s">
        <v>267</v>
      </c>
      <c r="AI537" s="258" t="s">
        <v>265</v>
      </c>
      <c r="AJ537" s="258" t="s">
        <v>267</v>
      </c>
      <c r="AK537" s="258" t="s">
        <v>265</v>
      </c>
      <c r="AL537" s="258" t="s">
        <v>266</v>
      </c>
      <c r="AM537" s="258" t="s">
        <v>266</v>
      </c>
      <c r="AN537" s="258" t="s">
        <v>267</v>
      </c>
      <c r="AO537" s="258" t="s">
        <v>267</v>
      </c>
      <c r="AP537" s="258" t="s">
        <v>265</v>
      </c>
    </row>
    <row r="538" spans="1:42" x14ac:dyDescent="0.2">
      <c r="A538" s="258">
        <v>210747</v>
      </c>
      <c r="B538" s="258" t="str">
        <f>VLOOKUP(A538,'[2]اعلام كامل'!$A$2:$E$7000,5,0)</f>
        <v>س4</v>
      </c>
      <c r="C538" s="258" t="s">
        <v>265</v>
      </c>
      <c r="D538" s="258" t="s">
        <v>267</v>
      </c>
      <c r="E538" s="258" t="s">
        <v>267</v>
      </c>
      <c r="F538" s="258" t="s">
        <v>265</v>
      </c>
      <c r="G538" s="258" t="s">
        <v>265</v>
      </c>
      <c r="H538" s="258" t="s">
        <v>267</v>
      </c>
      <c r="I538" s="258" t="s">
        <v>267</v>
      </c>
      <c r="J538" s="258" t="s">
        <v>267</v>
      </c>
      <c r="K538" s="258" t="s">
        <v>267</v>
      </c>
      <c r="L538" s="258" t="s">
        <v>267</v>
      </c>
      <c r="M538" s="258" t="s">
        <v>267</v>
      </c>
      <c r="N538" s="258" t="s">
        <v>267</v>
      </c>
      <c r="O538" s="258" t="s">
        <v>267</v>
      </c>
      <c r="P538" s="258" t="s">
        <v>267</v>
      </c>
      <c r="Q538" s="258" t="s">
        <v>265</v>
      </c>
      <c r="R538" s="258" t="s">
        <v>267</v>
      </c>
      <c r="S538" s="258" t="s">
        <v>265</v>
      </c>
      <c r="T538" s="258" t="s">
        <v>267</v>
      </c>
      <c r="U538" s="258" t="s">
        <v>267</v>
      </c>
      <c r="V538" s="258" t="s">
        <v>265</v>
      </c>
      <c r="W538" s="258" t="s">
        <v>267</v>
      </c>
      <c r="X538" s="258" t="s">
        <v>267</v>
      </c>
      <c r="Y538" s="258" t="s">
        <v>265</v>
      </c>
      <c r="Z538" s="258" t="s">
        <v>267</v>
      </c>
      <c r="AA538" s="258" t="s">
        <v>267</v>
      </c>
      <c r="AB538" s="258" t="s">
        <v>265</v>
      </c>
      <c r="AC538" s="258" t="s">
        <v>265</v>
      </c>
      <c r="AD538" s="258" t="s">
        <v>265</v>
      </c>
      <c r="AE538" s="258" t="s">
        <v>265</v>
      </c>
      <c r="AF538" s="258" t="s">
        <v>265</v>
      </c>
      <c r="AG538" s="258" t="s">
        <v>265</v>
      </c>
      <c r="AH538" s="258" t="s">
        <v>267</v>
      </c>
      <c r="AI538" s="258" t="s">
        <v>267</v>
      </c>
      <c r="AJ538" s="258" t="s">
        <v>267</v>
      </c>
      <c r="AK538" s="258" t="s">
        <v>267</v>
      </c>
      <c r="AL538" s="258" t="s">
        <v>267</v>
      </c>
      <c r="AM538" s="258" t="s">
        <v>267</v>
      </c>
      <c r="AN538" s="258" t="s">
        <v>266</v>
      </c>
      <c r="AO538" s="258" t="s">
        <v>266</v>
      </c>
      <c r="AP538" s="258" t="s">
        <v>266</v>
      </c>
    </row>
    <row r="539" spans="1:42" x14ac:dyDescent="0.2">
      <c r="A539" s="258">
        <v>210803</v>
      </c>
      <c r="B539" s="258" t="str">
        <f>VLOOKUP(A539,'[2]اعلام كامل'!$A$2:$E$7000,5,0)</f>
        <v>س4</v>
      </c>
      <c r="C539" s="258" t="s">
        <v>267</v>
      </c>
      <c r="D539" s="258" t="s">
        <v>267</v>
      </c>
      <c r="E539" s="258" t="s">
        <v>267</v>
      </c>
      <c r="F539" s="258" t="s">
        <v>267</v>
      </c>
      <c r="G539" s="258" t="s">
        <v>267</v>
      </c>
      <c r="H539" s="258" t="s">
        <v>267</v>
      </c>
      <c r="I539" s="258" t="s">
        <v>265</v>
      </c>
      <c r="J539" s="258" t="s">
        <v>267</v>
      </c>
      <c r="K539" s="258" t="s">
        <v>267</v>
      </c>
      <c r="L539" s="258" t="s">
        <v>267</v>
      </c>
      <c r="M539" s="258" t="s">
        <v>265</v>
      </c>
      <c r="N539" s="258" t="s">
        <v>267</v>
      </c>
      <c r="O539" s="258" t="s">
        <v>267</v>
      </c>
      <c r="P539" s="258" t="s">
        <v>265</v>
      </c>
      <c r="Q539" s="258" t="s">
        <v>267</v>
      </c>
      <c r="R539" s="258" t="s">
        <v>265</v>
      </c>
      <c r="S539" s="258" t="s">
        <v>265</v>
      </c>
      <c r="T539" s="258" t="s">
        <v>267</v>
      </c>
      <c r="U539" s="258" t="s">
        <v>267</v>
      </c>
      <c r="V539" s="258" t="s">
        <v>267</v>
      </c>
      <c r="W539" s="258" t="s">
        <v>267</v>
      </c>
      <c r="X539" s="258" t="s">
        <v>267</v>
      </c>
      <c r="Y539" s="258" t="s">
        <v>265</v>
      </c>
      <c r="Z539" s="258" t="s">
        <v>265</v>
      </c>
      <c r="AA539" s="258" t="s">
        <v>267</v>
      </c>
      <c r="AB539" s="258" t="s">
        <v>265</v>
      </c>
      <c r="AC539" s="258" t="s">
        <v>267</v>
      </c>
      <c r="AD539" s="258" t="s">
        <v>267</v>
      </c>
      <c r="AE539" s="258" t="s">
        <v>265</v>
      </c>
      <c r="AF539" s="258" t="s">
        <v>267</v>
      </c>
      <c r="AG539" s="258" t="s">
        <v>267</v>
      </c>
      <c r="AH539" s="258" t="s">
        <v>267</v>
      </c>
      <c r="AI539" s="258" t="s">
        <v>267</v>
      </c>
      <c r="AJ539" s="258" t="s">
        <v>267</v>
      </c>
      <c r="AK539" s="258" t="s">
        <v>267</v>
      </c>
      <c r="AL539" s="258" t="s">
        <v>267</v>
      </c>
      <c r="AM539" s="258" t="s">
        <v>267</v>
      </c>
      <c r="AN539" s="258" t="s">
        <v>267</v>
      </c>
      <c r="AO539" s="258" t="s">
        <v>267</v>
      </c>
      <c r="AP539" s="258" t="s">
        <v>267</v>
      </c>
    </row>
    <row r="540" spans="1:42" x14ac:dyDescent="0.2">
      <c r="A540" s="258">
        <v>210821</v>
      </c>
      <c r="B540" s="258" t="str">
        <f>VLOOKUP(A540,'[2]اعلام كامل'!$A$2:$E$7000,5,0)</f>
        <v>س4</v>
      </c>
      <c r="C540" s="258" t="s">
        <v>265</v>
      </c>
      <c r="D540" s="258" t="s">
        <v>265</v>
      </c>
      <c r="E540" s="258" t="s">
        <v>267</v>
      </c>
      <c r="F540" s="258" t="s">
        <v>265</v>
      </c>
      <c r="G540" s="258" t="s">
        <v>265</v>
      </c>
      <c r="H540" s="258" t="s">
        <v>265</v>
      </c>
      <c r="I540" s="258" t="s">
        <v>267</v>
      </c>
      <c r="J540" s="258" t="s">
        <v>267</v>
      </c>
      <c r="K540" s="258" t="s">
        <v>267</v>
      </c>
      <c r="L540" s="258" t="s">
        <v>267</v>
      </c>
      <c r="M540" s="258" t="s">
        <v>265</v>
      </c>
      <c r="N540" s="258" t="s">
        <v>267</v>
      </c>
      <c r="O540" s="258" t="s">
        <v>267</v>
      </c>
      <c r="P540" s="258" t="s">
        <v>267</v>
      </c>
      <c r="Q540" s="258" t="s">
        <v>267</v>
      </c>
      <c r="R540" s="258" t="s">
        <v>265</v>
      </c>
      <c r="S540" s="258" t="s">
        <v>265</v>
      </c>
      <c r="T540" s="258" t="s">
        <v>267</v>
      </c>
      <c r="U540" s="258" t="s">
        <v>267</v>
      </c>
      <c r="V540" s="258" t="s">
        <v>267</v>
      </c>
      <c r="W540" s="258" t="s">
        <v>265</v>
      </c>
      <c r="X540" s="258" t="s">
        <v>267</v>
      </c>
      <c r="Y540" s="258" t="s">
        <v>265</v>
      </c>
      <c r="Z540" s="258" t="s">
        <v>267</v>
      </c>
      <c r="AA540" s="258" t="s">
        <v>265</v>
      </c>
      <c r="AB540" s="258" t="s">
        <v>265</v>
      </c>
      <c r="AC540" s="258" t="s">
        <v>267</v>
      </c>
      <c r="AD540" s="258" t="s">
        <v>267</v>
      </c>
      <c r="AE540" s="258" t="s">
        <v>267</v>
      </c>
      <c r="AF540" s="258" t="s">
        <v>267</v>
      </c>
      <c r="AG540" s="258" t="s">
        <v>265</v>
      </c>
      <c r="AH540" s="258" t="s">
        <v>267</v>
      </c>
      <c r="AI540" s="258" t="s">
        <v>265</v>
      </c>
      <c r="AJ540" s="258" t="s">
        <v>267</v>
      </c>
      <c r="AK540" s="258" t="s">
        <v>265</v>
      </c>
      <c r="AL540" s="258" t="s">
        <v>267</v>
      </c>
      <c r="AM540" s="258" t="s">
        <v>267</v>
      </c>
      <c r="AN540" s="258" t="s">
        <v>267</v>
      </c>
      <c r="AO540" s="258" t="s">
        <v>267</v>
      </c>
      <c r="AP540" s="258" t="s">
        <v>267</v>
      </c>
    </row>
    <row r="541" spans="1:42" x14ac:dyDescent="0.2">
      <c r="A541" s="258">
        <v>210837</v>
      </c>
      <c r="B541" s="258" t="str">
        <f>VLOOKUP(A541,'[2]اعلام كامل'!$A$2:$E$7000,5,0)</f>
        <v>س4</v>
      </c>
      <c r="C541" s="258" t="s">
        <v>265</v>
      </c>
      <c r="D541" s="258" t="s">
        <v>267</v>
      </c>
      <c r="E541" s="258" t="s">
        <v>265</v>
      </c>
      <c r="F541" s="258" t="s">
        <v>265</v>
      </c>
      <c r="G541" s="258" t="s">
        <v>265</v>
      </c>
      <c r="H541" s="258" t="s">
        <v>265</v>
      </c>
      <c r="I541" s="258" t="s">
        <v>267</v>
      </c>
      <c r="J541" s="258" t="s">
        <v>265</v>
      </c>
      <c r="K541" s="258" t="s">
        <v>267</v>
      </c>
      <c r="L541" s="258" t="s">
        <v>267</v>
      </c>
      <c r="M541" s="258" t="s">
        <v>265</v>
      </c>
      <c r="N541" s="258" t="s">
        <v>267</v>
      </c>
      <c r="O541" s="258" t="s">
        <v>267</v>
      </c>
      <c r="P541" s="258" t="s">
        <v>267</v>
      </c>
      <c r="Q541" s="258" t="s">
        <v>265</v>
      </c>
      <c r="R541" s="258" t="s">
        <v>267</v>
      </c>
      <c r="S541" s="258" t="s">
        <v>265</v>
      </c>
      <c r="T541" s="258" t="s">
        <v>267</v>
      </c>
      <c r="U541" s="258" t="s">
        <v>267</v>
      </c>
      <c r="V541" s="258" t="s">
        <v>267</v>
      </c>
      <c r="W541" s="258" t="s">
        <v>267</v>
      </c>
      <c r="X541" s="258" t="s">
        <v>267</v>
      </c>
      <c r="Y541" s="258" t="s">
        <v>265</v>
      </c>
      <c r="Z541" s="258" t="s">
        <v>267</v>
      </c>
      <c r="AA541" s="258" t="s">
        <v>265</v>
      </c>
      <c r="AB541" s="258" t="s">
        <v>265</v>
      </c>
      <c r="AC541" s="258" t="s">
        <v>267</v>
      </c>
      <c r="AD541" s="258" t="s">
        <v>265</v>
      </c>
      <c r="AE541" s="258" t="s">
        <v>265</v>
      </c>
      <c r="AF541" s="258" t="s">
        <v>265</v>
      </c>
      <c r="AG541" s="258" t="s">
        <v>265</v>
      </c>
      <c r="AH541" s="258" t="s">
        <v>266</v>
      </c>
      <c r="AI541" s="258" t="s">
        <v>265</v>
      </c>
      <c r="AJ541" s="258" t="s">
        <v>267</v>
      </c>
      <c r="AK541" s="258" t="s">
        <v>265</v>
      </c>
      <c r="AL541" s="258" t="s">
        <v>265</v>
      </c>
      <c r="AM541" s="258" t="s">
        <v>265</v>
      </c>
      <c r="AN541" s="258" t="s">
        <v>265</v>
      </c>
      <c r="AO541" s="258" t="s">
        <v>267</v>
      </c>
      <c r="AP541" s="258" t="s">
        <v>267</v>
      </c>
    </row>
    <row r="542" spans="1:42" x14ac:dyDescent="0.2">
      <c r="A542" s="258">
        <v>210858</v>
      </c>
      <c r="B542" s="258" t="str">
        <f>VLOOKUP(A542,'[2]اعلام كامل'!$A$2:$E$7000,5,0)</f>
        <v>س4</v>
      </c>
      <c r="C542" s="258" t="s">
        <v>267</v>
      </c>
      <c r="D542" s="258" t="s">
        <v>267</v>
      </c>
      <c r="E542" s="258" t="s">
        <v>265</v>
      </c>
      <c r="F542" s="258" t="s">
        <v>267</v>
      </c>
      <c r="G542" s="258" t="s">
        <v>265</v>
      </c>
      <c r="H542" s="258" t="s">
        <v>266</v>
      </c>
      <c r="I542" s="258" t="s">
        <v>267</v>
      </c>
      <c r="J542" s="258" t="s">
        <v>267</v>
      </c>
      <c r="K542" s="258" t="s">
        <v>267</v>
      </c>
      <c r="L542" s="258" t="s">
        <v>267</v>
      </c>
      <c r="M542" s="258" t="s">
        <v>267</v>
      </c>
      <c r="N542" s="258" t="s">
        <v>267</v>
      </c>
      <c r="O542" s="258" t="s">
        <v>267</v>
      </c>
      <c r="P542" s="258" t="s">
        <v>265</v>
      </c>
      <c r="Q542" s="258" t="s">
        <v>267</v>
      </c>
      <c r="R542" s="258" t="s">
        <v>265</v>
      </c>
      <c r="S542" s="258" t="s">
        <v>265</v>
      </c>
      <c r="T542" s="258" t="s">
        <v>267</v>
      </c>
      <c r="U542" s="258" t="s">
        <v>267</v>
      </c>
      <c r="V542" s="258" t="s">
        <v>267</v>
      </c>
      <c r="W542" s="258" t="s">
        <v>265</v>
      </c>
      <c r="X542" s="258" t="s">
        <v>267</v>
      </c>
      <c r="Y542" s="258" t="s">
        <v>265</v>
      </c>
      <c r="Z542" s="258" t="s">
        <v>265</v>
      </c>
      <c r="AA542" s="258" t="s">
        <v>267</v>
      </c>
      <c r="AB542" s="258" t="s">
        <v>265</v>
      </c>
      <c r="AC542" s="258" t="s">
        <v>267</v>
      </c>
      <c r="AD542" s="258" t="s">
        <v>265</v>
      </c>
      <c r="AE542" s="258" t="s">
        <v>265</v>
      </c>
      <c r="AF542" s="258" t="s">
        <v>266</v>
      </c>
      <c r="AG542" s="258" t="s">
        <v>267</v>
      </c>
      <c r="AH542" s="258" t="s">
        <v>267</v>
      </c>
      <c r="AI542" s="258" t="s">
        <v>267</v>
      </c>
      <c r="AJ542" s="258" t="s">
        <v>267</v>
      </c>
      <c r="AK542" s="258" t="s">
        <v>266</v>
      </c>
      <c r="AL542" s="258" t="s">
        <v>267</v>
      </c>
      <c r="AM542" s="258" t="s">
        <v>267</v>
      </c>
      <c r="AN542" s="258" t="s">
        <v>265</v>
      </c>
      <c r="AO542" s="258" t="s">
        <v>267</v>
      </c>
      <c r="AP542" s="258" t="s">
        <v>266</v>
      </c>
    </row>
    <row r="543" spans="1:42" x14ac:dyDescent="0.2">
      <c r="A543" s="258">
        <v>210885</v>
      </c>
      <c r="B543" s="258" t="str">
        <f>VLOOKUP(A543,'[2]اعلام كامل'!$A$2:$E$7000,5,0)</f>
        <v>س4</v>
      </c>
      <c r="C543" s="258" t="s">
        <v>265</v>
      </c>
      <c r="D543" s="258" t="s">
        <v>267</v>
      </c>
      <c r="E543" s="258" t="s">
        <v>265</v>
      </c>
      <c r="F543" s="258" t="s">
        <v>265</v>
      </c>
      <c r="G543" s="258" t="s">
        <v>265</v>
      </c>
      <c r="H543" s="258" t="s">
        <v>267</v>
      </c>
      <c r="I543" s="258" t="s">
        <v>265</v>
      </c>
      <c r="J543" s="258" t="s">
        <v>267</v>
      </c>
      <c r="K543" s="258" t="s">
        <v>265</v>
      </c>
      <c r="L543" s="258" t="s">
        <v>267</v>
      </c>
      <c r="M543" s="258" t="s">
        <v>267</v>
      </c>
      <c r="N543" s="258" t="s">
        <v>267</v>
      </c>
      <c r="O543" s="258" t="s">
        <v>267</v>
      </c>
      <c r="P543" s="258" t="s">
        <v>267</v>
      </c>
      <c r="Q543" s="258" t="s">
        <v>267</v>
      </c>
      <c r="R543" s="258" t="s">
        <v>267</v>
      </c>
      <c r="S543" s="258" t="s">
        <v>265</v>
      </c>
      <c r="T543" s="258" t="s">
        <v>267</v>
      </c>
      <c r="U543" s="258" t="s">
        <v>267</v>
      </c>
      <c r="V543" s="258" t="s">
        <v>267</v>
      </c>
      <c r="W543" s="258" t="s">
        <v>267</v>
      </c>
      <c r="X543" s="258" t="s">
        <v>267</v>
      </c>
      <c r="Y543" s="258" t="s">
        <v>265</v>
      </c>
      <c r="Z543" s="258" t="s">
        <v>265</v>
      </c>
      <c r="AA543" s="258" t="s">
        <v>265</v>
      </c>
      <c r="AB543" s="258" t="s">
        <v>267</v>
      </c>
      <c r="AC543" s="258" t="s">
        <v>267</v>
      </c>
      <c r="AD543" s="258" t="s">
        <v>267</v>
      </c>
      <c r="AE543" s="258" t="s">
        <v>265</v>
      </c>
      <c r="AF543" s="258" t="s">
        <v>267</v>
      </c>
      <c r="AG543" s="258" t="s">
        <v>267</v>
      </c>
      <c r="AH543" s="258" t="s">
        <v>265</v>
      </c>
      <c r="AI543" s="258" t="s">
        <v>265</v>
      </c>
      <c r="AJ543" s="258" t="s">
        <v>267</v>
      </c>
      <c r="AK543" s="258" t="s">
        <v>265</v>
      </c>
      <c r="AL543" s="258" t="s">
        <v>267</v>
      </c>
      <c r="AM543" s="258" t="s">
        <v>266</v>
      </c>
      <c r="AN543" s="258" t="s">
        <v>266</v>
      </c>
      <c r="AO543" s="258" t="s">
        <v>266</v>
      </c>
      <c r="AP543" s="258" t="s">
        <v>267</v>
      </c>
    </row>
    <row r="544" spans="1:42" x14ac:dyDescent="0.2">
      <c r="A544" s="258">
        <v>210889</v>
      </c>
      <c r="B544" s="258" t="str">
        <f>VLOOKUP(A544,'[2]اعلام كامل'!$A$2:$E$7000,5,0)</f>
        <v>س4</v>
      </c>
      <c r="C544" s="258" t="s">
        <v>265</v>
      </c>
      <c r="D544" s="258" t="s">
        <v>267</v>
      </c>
      <c r="E544" s="258" t="s">
        <v>267</v>
      </c>
      <c r="F544" s="258" t="s">
        <v>265</v>
      </c>
      <c r="G544" s="258" t="s">
        <v>265</v>
      </c>
      <c r="H544" s="258" t="s">
        <v>267</v>
      </c>
      <c r="I544" s="258" t="s">
        <v>267</v>
      </c>
      <c r="J544" s="258" t="s">
        <v>265</v>
      </c>
      <c r="K544" s="258" t="s">
        <v>265</v>
      </c>
      <c r="L544" s="258" t="s">
        <v>267</v>
      </c>
      <c r="M544" s="258" t="s">
        <v>267</v>
      </c>
      <c r="N544" s="258" t="s">
        <v>265</v>
      </c>
      <c r="O544" s="258" t="s">
        <v>265</v>
      </c>
      <c r="P544" s="258" t="s">
        <v>265</v>
      </c>
      <c r="Q544" s="258" t="s">
        <v>265</v>
      </c>
      <c r="R544" s="258" t="s">
        <v>266</v>
      </c>
      <c r="S544" s="258" t="s">
        <v>265</v>
      </c>
      <c r="T544" s="258" t="s">
        <v>267</v>
      </c>
      <c r="U544" s="258" t="s">
        <v>267</v>
      </c>
      <c r="V544" s="258" t="s">
        <v>265</v>
      </c>
      <c r="W544" s="258" t="s">
        <v>267</v>
      </c>
      <c r="X544" s="258" t="s">
        <v>267</v>
      </c>
      <c r="Y544" s="258" t="s">
        <v>265</v>
      </c>
      <c r="Z544" s="258" t="s">
        <v>265</v>
      </c>
      <c r="AA544" s="258" t="s">
        <v>265</v>
      </c>
      <c r="AB544" s="258" t="s">
        <v>265</v>
      </c>
      <c r="AC544" s="258" t="s">
        <v>267</v>
      </c>
      <c r="AD544" s="258" t="s">
        <v>267</v>
      </c>
      <c r="AE544" s="258" t="s">
        <v>265</v>
      </c>
      <c r="AF544" s="258" t="s">
        <v>267</v>
      </c>
      <c r="AG544" s="258" t="s">
        <v>267</v>
      </c>
      <c r="AH544" s="258" t="s">
        <v>265</v>
      </c>
      <c r="AI544" s="258" t="s">
        <v>265</v>
      </c>
      <c r="AJ544" s="258" t="s">
        <v>267</v>
      </c>
      <c r="AK544" s="258" t="s">
        <v>265</v>
      </c>
      <c r="AL544" s="258" t="s">
        <v>267</v>
      </c>
      <c r="AM544" s="258" t="s">
        <v>266</v>
      </c>
      <c r="AN544" s="258" t="s">
        <v>266</v>
      </c>
      <c r="AO544" s="258" t="s">
        <v>266</v>
      </c>
      <c r="AP544" s="258" t="s">
        <v>266</v>
      </c>
    </row>
    <row r="545" spans="1:42" x14ac:dyDescent="0.2">
      <c r="A545" s="258">
        <v>210912</v>
      </c>
      <c r="B545" s="258" t="str">
        <f>VLOOKUP(A545,'[2]اعلام كامل'!$A$2:$E$7000,5,0)</f>
        <v>س4</v>
      </c>
      <c r="C545" s="258" t="s">
        <v>267</v>
      </c>
      <c r="D545" s="258" t="s">
        <v>267</v>
      </c>
      <c r="E545" s="258" t="s">
        <v>265</v>
      </c>
      <c r="F545" s="258" t="s">
        <v>267</v>
      </c>
      <c r="G545" s="258" t="s">
        <v>265</v>
      </c>
      <c r="H545" s="258" t="s">
        <v>265</v>
      </c>
      <c r="I545" s="258" t="s">
        <v>267</v>
      </c>
      <c r="J545" s="258" t="s">
        <v>267</v>
      </c>
      <c r="K545" s="258" t="s">
        <v>265</v>
      </c>
      <c r="L545" s="258" t="s">
        <v>267</v>
      </c>
      <c r="M545" s="258" t="s">
        <v>267</v>
      </c>
      <c r="N545" s="258" t="s">
        <v>267</v>
      </c>
      <c r="O545" s="258" t="s">
        <v>267</v>
      </c>
      <c r="P545" s="258" t="s">
        <v>267</v>
      </c>
      <c r="Q545" s="258" t="s">
        <v>267</v>
      </c>
      <c r="R545" s="258" t="s">
        <v>267</v>
      </c>
      <c r="S545" s="258" t="s">
        <v>265</v>
      </c>
      <c r="T545" s="258" t="s">
        <v>267</v>
      </c>
      <c r="U545" s="258" t="s">
        <v>267</v>
      </c>
      <c r="V545" s="258" t="s">
        <v>267</v>
      </c>
      <c r="W545" s="258" t="s">
        <v>267</v>
      </c>
      <c r="X545" s="258" t="s">
        <v>267</v>
      </c>
      <c r="Y545" s="258" t="s">
        <v>265</v>
      </c>
      <c r="Z545" s="258" t="s">
        <v>265</v>
      </c>
      <c r="AA545" s="258" t="s">
        <v>267</v>
      </c>
      <c r="AB545" s="258" t="s">
        <v>267</v>
      </c>
      <c r="AC545" s="258" t="s">
        <v>267</v>
      </c>
      <c r="AD545" s="258" t="s">
        <v>267</v>
      </c>
      <c r="AE545" s="258" t="s">
        <v>265</v>
      </c>
      <c r="AF545" s="258" t="s">
        <v>265</v>
      </c>
      <c r="AG545" s="258" t="s">
        <v>266</v>
      </c>
      <c r="AH545" s="258" t="s">
        <v>267</v>
      </c>
      <c r="AI545" s="258" t="s">
        <v>267</v>
      </c>
      <c r="AJ545" s="258" t="s">
        <v>267</v>
      </c>
      <c r="AK545" s="258" t="s">
        <v>265</v>
      </c>
      <c r="AL545" s="258" t="s">
        <v>266</v>
      </c>
      <c r="AM545" s="258" t="s">
        <v>266</v>
      </c>
      <c r="AN545" s="258" t="s">
        <v>267</v>
      </c>
      <c r="AO545" s="258" t="s">
        <v>266</v>
      </c>
      <c r="AP545" s="258" t="s">
        <v>267</v>
      </c>
    </row>
    <row r="546" spans="1:42" x14ac:dyDescent="0.2">
      <c r="A546" s="258">
        <v>210923</v>
      </c>
      <c r="B546" s="258" t="str">
        <f>VLOOKUP(A546,'[2]اعلام كامل'!$A$2:$E$7000,5,0)</f>
        <v>س4</v>
      </c>
      <c r="C546" s="258" t="s">
        <v>267</v>
      </c>
      <c r="D546" s="258" t="s">
        <v>267</v>
      </c>
      <c r="E546" s="258" t="s">
        <v>267</v>
      </c>
      <c r="F546" s="258" t="s">
        <v>265</v>
      </c>
      <c r="G546" s="258" t="s">
        <v>265</v>
      </c>
      <c r="H546" s="258" t="s">
        <v>265</v>
      </c>
      <c r="I546" s="258" t="s">
        <v>267</v>
      </c>
      <c r="J546" s="258" t="s">
        <v>265</v>
      </c>
      <c r="K546" s="258" t="s">
        <v>265</v>
      </c>
      <c r="L546" s="258" t="s">
        <v>267</v>
      </c>
      <c r="M546" s="258" t="s">
        <v>265</v>
      </c>
      <c r="N546" s="258" t="s">
        <v>265</v>
      </c>
      <c r="O546" s="258" t="s">
        <v>267</v>
      </c>
      <c r="P546" s="258" t="s">
        <v>267</v>
      </c>
      <c r="Q546" s="258" t="s">
        <v>265</v>
      </c>
      <c r="R546" s="258" t="s">
        <v>265</v>
      </c>
      <c r="S546" s="258" t="s">
        <v>265</v>
      </c>
      <c r="T546" s="258" t="s">
        <v>267</v>
      </c>
      <c r="U546" s="258" t="s">
        <v>265</v>
      </c>
      <c r="V546" s="258" t="s">
        <v>265</v>
      </c>
      <c r="W546" s="258" t="s">
        <v>267</v>
      </c>
      <c r="X546" s="258" t="s">
        <v>267</v>
      </c>
      <c r="Y546" s="258" t="s">
        <v>265</v>
      </c>
      <c r="Z546" s="258" t="s">
        <v>267</v>
      </c>
      <c r="AA546" s="258" t="s">
        <v>265</v>
      </c>
      <c r="AB546" s="258" t="s">
        <v>265</v>
      </c>
      <c r="AC546" s="258" t="s">
        <v>265</v>
      </c>
      <c r="AD546" s="258" t="s">
        <v>265</v>
      </c>
      <c r="AE546" s="258" t="s">
        <v>267</v>
      </c>
      <c r="AF546" s="258" t="s">
        <v>265</v>
      </c>
      <c r="AG546" s="258" t="s">
        <v>267</v>
      </c>
      <c r="AH546" s="258" t="s">
        <v>265</v>
      </c>
      <c r="AI546" s="258" t="s">
        <v>267</v>
      </c>
      <c r="AJ546" s="258" t="s">
        <v>267</v>
      </c>
      <c r="AK546" s="258" t="s">
        <v>267</v>
      </c>
      <c r="AL546" s="258" t="s">
        <v>266</v>
      </c>
      <c r="AM546" s="258" t="s">
        <v>267</v>
      </c>
      <c r="AN546" s="258" t="s">
        <v>266</v>
      </c>
      <c r="AO546" s="258" t="s">
        <v>267</v>
      </c>
      <c r="AP546" s="258" t="s">
        <v>267</v>
      </c>
    </row>
    <row r="547" spans="1:42" x14ac:dyDescent="0.2">
      <c r="A547" s="258">
        <v>210984</v>
      </c>
      <c r="B547" s="258" t="str">
        <f>VLOOKUP(A547,'[2]اعلام كامل'!$A$2:$E$7000,5,0)</f>
        <v>س4</v>
      </c>
      <c r="C547" s="258" t="s">
        <v>267</v>
      </c>
      <c r="D547" s="258" t="s">
        <v>267</v>
      </c>
      <c r="E547" s="258" t="s">
        <v>265</v>
      </c>
      <c r="F547" s="258" t="s">
        <v>265</v>
      </c>
      <c r="G547" s="258" t="s">
        <v>267</v>
      </c>
      <c r="H547" s="258" t="s">
        <v>267</v>
      </c>
      <c r="I547" s="258" t="s">
        <v>265</v>
      </c>
      <c r="J547" s="258" t="s">
        <v>267</v>
      </c>
      <c r="K547" s="258" t="s">
        <v>265</v>
      </c>
      <c r="L547" s="258" t="s">
        <v>265</v>
      </c>
      <c r="M547" s="258" t="s">
        <v>267</v>
      </c>
      <c r="N547" s="258" t="s">
        <v>267</v>
      </c>
      <c r="O547" s="258" t="s">
        <v>267</v>
      </c>
      <c r="P547" s="258" t="s">
        <v>267</v>
      </c>
      <c r="Q547" s="258" t="s">
        <v>267</v>
      </c>
      <c r="R547" s="258" t="s">
        <v>267</v>
      </c>
      <c r="S547" s="258" t="s">
        <v>265</v>
      </c>
      <c r="T547" s="258" t="s">
        <v>267</v>
      </c>
      <c r="U547" s="258" t="s">
        <v>267</v>
      </c>
      <c r="V547" s="258" t="s">
        <v>267</v>
      </c>
      <c r="W547" s="258" t="s">
        <v>267</v>
      </c>
      <c r="X547" s="258" t="s">
        <v>267</v>
      </c>
      <c r="Y547" s="258" t="s">
        <v>265</v>
      </c>
      <c r="Z547" s="258" t="s">
        <v>265</v>
      </c>
      <c r="AA547" s="258" t="s">
        <v>267</v>
      </c>
      <c r="AB547" s="258" t="s">
        <v>267</v>
      </c>
      <c r="AC547" s="258" t="s">
        <v>265</v>
      </c>
      <c r="AD547" s="258" t="s">
        <v>267</v>
      </c>
      <c r="AE547" s="258" t="s">
        <v>267</v>
      </c>
      <c r="AF547" s="258" t="s">
        <v>267</v>
      </c>
      <c r="AG547" s="258" t="s">
        <v>267</v>
      </c>
      <c r="AH547" s="258" t="s">
        <v>267</v>
      </c>
      <c r="AI547" s="258" t="s">
        <v>265</v>
      </c>
      <c r="AJ547" s="258" t="s">
        <v>267</v>
      </c>
      <c r="AK547" s="258" t="s">
        <v>267</v>
      </c>
      <c r="AL547" s="258" t="s">
        <v>267</v>
      </c>
      <c r="AM547" s="258" t="s">
        <v>265</v>
      </c>
      <c r="AN547" s="258" t="s">
        <v>267</v>
      </c>
      <c r="AO547" s="258" t="s">
        <v>267</v>
      </c>
      <c r="AP547" s="258" t="s">
        <v>265</v>
      </c>
    </row>
    <row r="548" spans="1:42" x14ac:dyDescent="0.2">
      <c r="A548" s="258">
        <v>210988</v>
      </c>
      <c r="B548" s="258" t="str">
        <f>VLOOKUP(A548,'[2]اعلام كامل'!$A$2:$E$7000,5,0)</f>
        <v>س4</v>
      </c>
      <c r="C548" s="258" t="s">
        <v>265</v>
      </c>
      <c r="D548" s="258" t="s">
        <v>267</v>
      </c>
      <c r="E548" s="258" t="s">
        <v>265</v>
      </c>
      <c r="F548" s="258" t="s">
        <v>265</v>
      </c>
      <c r="G548" s="258" t="s">
        <v>265</v>
      </c>
      <c r="H548" s="258" t="s">
        <v>267</v>
      </c>
      <c r="I548" s="258" t="s">
        <v>265</v>
      </c>
      <c r="J548" s="258" t="s">
        <v>265</v>
      </c>
      <c r="K548" s="258" t="s">
        <v>267</v>
      </c>
      <c r="L548" s="258" t="s">
        <v>267</v>
      </c>
      <c r="M548" s="258" t="s">
        <v>267</v>
      </c>
      <c r="N548" s="258" t="s">
        <v>267</v>
      </c>
      <c r="O548" s="258" t="s">
        <v>267</v>
      </c>
      <c r="P548" s="258" t="s">
        <v>267</v>
      </c>
      <c r="Q548" s="258" t="s">
        <v>267</v>
      </c>
      <c r="R548" s="258" t="s">
        <v>267</v>
      </c>
      <c r="S548" s="258" t="s">
        <v>265</v>
      </c>
      <c r="T548" s="258" t="s">
        <v>267</v>
      </c>
      <c r="U548" s="258" t="s">
        <v>267</v>
      </c>
      <c r="V548" s="258" t="s">
        <v>265</v>
      </c>
      <c r="W548" s="258" t="s">
        <v>265</v>
      </c>
      <c r="X548" s="258" t="s">
        <v>267</v>
      </c>
      <c r="Y548" s="258" t="s">
        <v>265</v>
      </c>
      <c r="Z548" s="258" t="s">
        <v>267</v>
      </c>
      <c r="AA548" s="258" t="s">
        <v>265</v>
      </c>
      <c r="AB548" s="258" t="s">
        <v>267</v>
      </c>
      <c r="AC548" s="258" t="s">
        <v>267</v>
      </c>
      <c r="AD548" s="258" t="s">
        <v>267</v>
      </c>
      <c r="AE548" s="258" t="s">
        <v>267</v>
      </c>
      <c r="AF548" s="258" t="s">
        <v>267</v>
      </c>
      <c r="AG548" s="258" t="s">
        <v>267</v>
      </c>
      <c r="AH548" s="258" t="s">
        <v>267</v>
      </c>
      <c r="AI548" s="258" t="s">
        <v>265</v>
      </c>
      <c r="AJ548" s="258" t="s">
        <v>267</v>
      </c>
      <c r="AK548" s="258" t="s">
        <v>267</v>
      </c>
      <c r="AL548" s="258" t="s">
        <v>266</v>
      </c>
      <c r="AM548" s="258" t="s">
        <v>266</v>
      </c>
      <c r="AN548" s="258" t="s">
        <v>265</v>
      </c>
      <c r="AO548" s="258" t="s">
        <v>267</v>
      </c>
      <c r="AP548" s="258" t="s">
        <v>267</v>
      </c>
    </row>
    <row r="549" spans="1:42" x14ac:dyDescent="0.2">
      <c r="A549" s="258">
        <v>210989</v>
      </c>
      <c r="B549" s="258" t="str">
        <f>VLOOKUP(A549,'[2]اعلام كامل'!$A$2:$E$7000,5,0)</f>
        <v>س4</v>
      </c>
      <c r="C549" s="258" t="s">
        <v>265</v>
      </c>
      <c r="D549" s="258" t="s">
        <v>267</v>
      </c>
      <c r="E549" s="258" t="s">
        <v>267</v>
      </c>
      <c r="F549" s="258" t="s">
        <v>267</v>
      </c>
      <c r="G549" s="258" t="s">
        <v>265</v>
      </c>
      <c r="H549" s="258" t="s">
        <v>267</v>
      </c>
      <c r="I549" s="258" t="s">
        <v>267</v>
      </c>
      <c r="J549" s="258" t="s">
        <v>267</v>
      </c>
      <c r="K549" s="258" t="s">
        <v>267</v>
      </c>
      <c r="L549" s="258" t="s">
        <v>265</v>
      </c>
      <c r="M549" s="258" t="s">
        <v>267</v>
      </c>
      <c r="N549" s="258" t="s">
        <v>267</v>
      </c>
      <c r="O549" s="258" t="s">
        <v>267</v>
      </c>
      <c r="P549" s="258" t="s">
        <v>265</v>
      </c>
      <c r="Q549" s="258" t="s">
        <v>267</v>
      </c>
      <c r="R549" s="258" t="s">
        <v>265</v>
      </c>
      <c r="S549" s="258" t="s">
        <v>267</v>
      </c>
      <c r="T549" s="258" t="s">
        <v>267</v>
      </c>
      <c r="U549" s="258" t="s">
        <v>267</v>
      </c>
      <c r="V549" s="258" t="s">
        <v>267</v>
      </c>
      <c r="W549" s="258" t="s">
        <v>267</v>
      </c>
      <c r="X549" s="258" t="s">
        <v>267</v>
      </c>
      <c r="Y549" s="258" t="s">
        <v>265</v>
      </c>
      <c r="Z549" s="258" t="s">
        <v>265</v>
      </c>
      <c r="AA549" s="258" t="s">
        <v>265</v>
      </c>
      <c r="AB549" s="258" t="s">
        <v>267</v>
      </c>
      <c r="AC549" s="258" t="s">
        <v>267</v>
      </c>
      <c r="AD549" s="258" t="s">
        <v>267</v>
      </c>
      <c r="AE549" s="258" t="s">
        <v>265</v>
      </c>
      <c r="AF549" s="258" t="s">
        <v>265</v>
      </c>
      <c r="AG549" s="258" t="s">
        <v>267</v>
      </c>
      <c r="AH549" s="258" t="s">
        <v>267</v>
      </c>
      <c r="AI549" s="258" t="s">
        <v>265</v>
      </c>
      <c r="AJ549" s="258" t="s">
        <v>267</v>
      </c>
      <c r="AK549" s="258" t="s">
        <v>265</v>
      </c>
      <c r="AL549" s="258" t="s">
        <v>265</v>
      </c>
      <c r="AM549" s="258" t="s">
        <v>267</v>
      </c>
      <c r="AN549" s="258" t="s">
        <v>265</v>
      </c>
      <c r="AO549" s="258" t="s">
        <v>267</v>
      </c>
      <c r="AP549" s="258" t="s">
        <v>265</v>
      </c>
    </row>
    <row r="550" spans="1:42" x14ac:dyDescent="0.2">
      <c r="A550" s="258">
        <v>211007</v>
      </c>
      <c r="B550" s="258" t="str">
        <f>VLOOKUP(A550,'[2]اعلام كامل'!$A$2:$E$7000,5,0)</f>
        <v>س4</v>
      </c>
      <c r="C550" s="258" t="s">
        <v>267</v>
      </c>
      <c r="D550" s="258" t="s">
        <v>267</v>
      </c>
      <c r="E550" s="258" t="s">
        <v>267</v>
      </c>
      <c r="F550" s="258" t="s">
        <v>267</v>
      </c>
      <c r="G550" s="258" t="s">
        <v>267</v>
      </c>
      <c r="H550" s="258" t="s">
        <v>267</v>
      </c>
      <c r="I550" s="258" t="s">
        <v>265</v>
      </c>
      <c r="J550" s="258" t="s">
        <v>265</v>
      </c>
      <c r="K550" s="258" t="s">
        <v>267</v>
      </c>
      <c r="L550" s="258" t="s">
        <v>267</v>
      </c>
      <c r="M550" s="258" t="s">
        <v>267</v>
      </c>
      <c r="N550" s="258" t="s">
        <v>265</v>
      </c>
      <c r="O550" s="258" t="s">
        <v>267</v>
      </c>
      <c r="P550" s="258" t="s">
        <v>267</v>
      </c>
      <c r="Q550" s="258" t="s">
        <v>267</v>
      </c>
      <c r="R550" s="258" t="s">
        <v>265</v>
      </c>
      <c r="S550" s="258" t="s">
        <v>265</v>
      </c>
      <c r="T550" s="258" t="s">
        <v>267</v>
      </c>
      <c r="U550" s="258" t="s">
        <v>267</v>
      </c>
      <c r="V550" s="258" t="s">
        <v>267</v>
      </c>
      <c r="W550" s="258" t="s">
        <v>267</v>
      </c>
      <c r="X550" s="258" t="s">
        <v>265</v>
      </c>
      <c r="Y550" s="258" t="s">
        <v>265</v>
      </c>
      <c r="Z550" s="258" t="s">
        <v>267</v>
      </c>
      <c r="AA550" s="258" t="s">
        <v>267</v>
      </c>
      <c r="AB550" s="258" t="s">
        <v>265</v>
      </c>
      <c r="AC550" s="258" t="s">
        <v>267</v>
      </c>
      <c r="AD550" s="258" t="s">
        <v>265</v>
      </c>
      <c r="AE550" s="258" t="s">
        <v>265</v>
      </c>
      <c r="AF550" s="258" t="s">
        <v>267</v>
      </c>
      <c r="AG550" s="258" t="s">
        <v>267</v>
      </c>
      <c r="AH550" s="258" t="s">
        <v>267</v>
      </c>
      <c r="AI550" s="258" t="s">
        <v>265</v>
      </c>
      <c r="AJ550" s="258" t="s">
        <v>267</v>
      </c>
      <c r="AK550" s="258" t="s">
        <v>265</v>
      </c>
      <c r="AL550" s="258" t="s">
        <v>265</v>
      </c>
      <c r="AM550" s="258" t="s">
        <v>265</v>
      </c>
      <c r="AN550" s="258" t="s">
        <v>265</v>
      </c>
      <c r="AO550" s="258" t="s">
        <v>265</v>
      </c>
      <c r="AP550" s="258" t="s">
        <v>265</v>
      </c>
    </row>
    <row r="551" spans="1:42" x14ac:dyDescent="0.2">
      <c r="A551" s="258">
        <v>211010</v>
      </c>
      <c r="B551" s="258" t="str">
        <f>VLOOKUP(A551,'[2]اعلام كامل'!$A$2:$E$7000,5,0)</f>
        <v>س4</v>
      </c>
      <c r="C551" s="258" t="s">
        <v>267</v>
      </c>
      <c r="D551" s="258" t="s">
        <v>267</v>
      </c>
      <c r="E551" s="258" t="s">
        <v>267</v>
      </c>
      <c r="F551" s="258" t="s">
        <v>265</v>
      </c>
      <c r="G551" s="258" t="s">
        <v>265</v>
      </c>
      <c r="H551" s="258" t="s">
        <v>265</v>
      </c>
      <c r="I551" s="258" t="s">
        <v>267</v>
      </c>
      <c r="J551" s="258" t="s">
        <v>267</v>
      </c>
      <c r="K551" s="258" t="s">
        <v>265</v>
      </c>
      <c r="L551" s="258" t="s">
        <v>267</v>
      </c>
      <c r="M551" s="258" t="s">
        <v>267</v>
      </c>
      <c r="N551" s="258" t="s">
        <v>267</v>
      </c>
      <c r="O551" s="258" t="s">
        <v>267</v>
      </c>
      <c r="P551" s="258" t="s">
        <v>267</v>
      </c>
      <c r="Q551" s="258" t="s">
        <v>265</v>
      </c>
      <c r="R551" s="258" t="s">
        <v>265</v>
      </c>
      <c r="S551" s="258" t="s">
        <v>267</v>
      </c>
      <c r="T551" s="258" t="s">
        <v>267</v>
      </c>
      <c r="U551" s="258" t="s">
        <v>267</v>
      </c>
      <c r="V551" s="258" t="s">
        <v>267</v>
      </c>
      <c r="W551" s="258" t="s">
        <v>267</v>
      </c>
      <c r="X551" s="258" t="s">
        <v>267</v>
      </c>
      <c r="Y551" s="258" t="s">
        <v>267</v>
      </c>
      <c r="Z551" s="258" t="s">
        <v>267</v>
      </c>
      <c r="AA551" s="258" t="s">
        <v>267</v>
      </c>
      <c r="AB551" s="258" t="s">
        <v>267</v>
      </c>
      <c r="AC551" s="258" t="s">
        <v>267</v>
      </c>
      <c r="AD551" s="258" t="s">
        <v>267</v>
      </c>
      <c r="AE551" s="258" t="s">
        <v>265</v>
      </c>
      <c r="AF551" s="258" t="s">
        <v>267</v>
      </c>
      <c r="AG551" s="258" t="s">
        <v>265</v>
      </c>
      <c r="AH551" s="258" t="s">
        <v>267</v>
      </c>
      <c r="AI551" s="258" t="s">
        <v>267</v>
      </c>
      <c r="AJ551" s="258" t="s">
        <v>267</v>
      </c>
      <c r="AK551" s="258" t="s">
        <v>267</v>
      </c>
      <c r="AL551" s="258" t="s">
        <v>265</v>
      </c>
      <c r="AM551" s="258" t="s">
        <v>267</v>
      </c>
      <c r="AN551" s="258" t="s">
        <v>265</v>
      </c>
      <c r="AO551" s="258" t="s">
        <v>267</v>
      </c>
      <c r="AP551" s="258" t="s">
        <v>265</v>
      </c>
    </row>
    <row r="552" spans="1:42" x14ac:dyDescent="0.2">
      <c r="A552" s="258">
        <v>211050</v>
      </c>
      <c r="B552" s="258" t="str">
        <f>VLOOKUP(A552,'[2]اعلام كامل'!$A$2:$E$7000,5,0)</f>
        <v>س4</v>
      </c>
      <c r="C552" s="258" t="s">
        <v>265</v>
      </c>
      <c r="D552" s="258" t="s">
        <v>265</v>
      </c>
      <c r="E552" s="258" t="s">
        <v>267</v>
      </c>
      <c r="F552" s="258" t="s">
        <v>267</v>
      </c>
      <c r="G552" s="258" t="s">
        <v>265</v>
      </c>
      <c r="H552" s="258" t="s">
        <v>265</v>
      </c>
      <c r="I552" s="258" t="s">
        <v>267</v>
      </c>
      <c r="J552" s="258" t="s">
        <v>265</v>
      </c>
      <c r="K552" s="258" t="s">
        <v>267</v>
      </c>
      <c r="L552" s="258" t="s">
        <v>267</v>
      </c>
      <c r="M552" s="258" t="s">
        <v>267</v>
      </c>
      <c r="N552" s="258" t="s">
        <v>267</v>
      </c>
      <c r="O552" s="258" t="s">
        <v>267</v>
      </c>
      <c r="P552" s="258" t="s">
        <v>267</v>
      </c>
      <c r="Q552" s="258" t="s">
        <v>267</v>
      </c>
      <c r="R552" s="258" t="s">
        <v>265</v>
      </c>
      <c r="S552" s="258" t="s">
        <v>267</v>
      </c>
      <c r="T552" s="258" t="s">
        <v>267</v>
      </c>
      <c r="U552" s="258" t="s">
        <v>267</v>
      </c>
      <c r="V552" s="258" t="s">
        <v>267</v>
      </c>
      <c r="W552" s="258" t="s">
        <v>265</v>
      </c>
      <c r="X552" s="258" t="s">
        <v>265</v>
      </c>
      <c r="Y552" s="258" t="s">
        <v>265</v>
      </c>
      <c r="Z552" s="258" t="s">
        <v>267</v>
      </c>
      <c r="AA552" s="258" t="s">
        <v>267</v>
      </c>
      <c r="AB552" s="258" t="s">
        <v>267</v>
      </c>
      <c r="AC552" s="258" t="s">
        <v>267</v>
      </c>
      <c r="AD552" s="258" t="s">
        <v>267</v>
      </c>
      <c r="AE552" s="258" t="s">
        <v>265</v>
      </c>
      <c r="AF552" s="258" t="s">
        <v>265</v>
      </c>
      <c r="AG552" s="258" t="s">
        <v>267</v>
      </c>
      <c r="AH552" s="258" t="s">
        <v>265</v>
      </c>
      <c r="AI552" s="258" t="s">
        <v>265</v>
      </c>
      <c r="AJ552" s="258" t="s">
        <v>267</v>
      </c>
      <c r="AK552" s="258" t="s">
        <v>265</v>
      </c>
      <c r="AL552" s="258" t="s">
        <v>265</v>
      </c>
      <c r="AM552" s="258" t="s">
        <v>266</v>
      </c>
      <c r="AN552" s="258" t="s">
        <v>266</v>
      </c>
      <c r="AO552" s="258" t="s">
        <v>267</v>
      </c>
      <c r="AP552" s="258" t="s">
        <v>265</v>
      </c>
    </row>
    <row r="553" spans="1:42" x14ac:dyDescent="0.2">
      <c r="A553" s="258">
        <v>211066</v>
      </c>
      <c r="B553" s="258" t="str">
        <f>VLOOKUP(A553,'[2]اعلام كامل'!$A$2:$E$7000,5,0)</f>
        <v>س4</v>
      </c>
      <c r="C553" s="258" t="s">
        <v>267</v>
      </c>
      <c r="D553" s="258" t="s">
        <v>267</v>
      </c>
      <c r="E553" s="258" t="s">
        <v>267</v>
      </c>
      <c r="F553" s="258" t="s">
        <v>267</v>
      </c>
      <c r="G553" s="258" t="s">
        <v>265</v>
      </c>
      <c r="H553" s="258" t="s">
        <v>267</v>
      </c>
      <c r="I553" s="258" t="s">
        <v>267</v>
      </c>
      <c r="J553" s="258" t="s">
        <v>265</v>
      </c>
      <c r="K553" s="258" t="s">
        <v>267</v>
      </c>
      <c r="L553" s="258" t="s">
        <v>267</v>
      </c>
      <c r="M553" s="258" t="s">
        <v>267</v>
      </c>
      <c r="N553" s="258" t="s">
        <v>267</v>
      </c>
      <c r="O553" s="258" t="s">
        <v>267</v>
      </c>
      <c r="P553" s="258" t="s">
        <v>267</v>
      </c>
      <c r="Q553" s="258" t="s">
        <v>265</v>
      </c>
      <c r="R553" s="258" t="s">
        <v>267</v>
      </c>
      <c r="S553" s="258" t="s">
        <v>267</v>
      </c>
      <c r="T553" s="258" t="s">
        <v>267</v>
      </c>
      <c r="U553" s="258" t="s">
        <v>267</v>
      </c>
      <c r="V553" s="258" t="s">
        <v>267</v>
      </c>
      <c r="W553" s="258" t="s">
        <v>267</v>
      </c>
      <c r="X553" s="258" t="s">
        <v>265</v>
      </c>
      <c r="Y553" s="258" t="s">
        <v>265</v>
      </c>
      <c r="Z553" s="258" t="s">
        <v>267</v>
      </c>
      <c r="AA553" s="258" t="s">
        <v>265</v>
      </c>
      <c r="AB553" s="258" t="s">
        <v>265</v>
      </c>
      <c r="AC553" s="258" t="s">
        <v>267</v>
      </c>
      <c r="AD553" s="258" t="s">
        <v>265</v>
      </c>
      <c r="AE553" s="258" t="s">
        <v>265</v>
      </c>
      <c r="AF553" s="258" t="s">
        <v>267</v>
      </c>
      <c r="AG553" s="258" t="s">
        <v>267</v>
      </c>
      <c r="AH553" s="258" t="s">
        <v>267</v>
      </c>
      <c r="AI553" s="258" t="s">
        <v>265</v>
      </c>
      <c r="AJ553" s="258" t="s">
        <v>267</v>
      </c>
      <c r="AK553" s="258" t="s">
        <v>265</v>
      </c>
      <c r="AL553" s="258" t="s">
        <v>267</v>
      </c>
      <c r="AM553" s="258" t="s">
        <v>267</v>
      </c>
      <c r="AN553" s="258" t="s">
        <v>265</v>
      </c>
      <c r="AO553" s="258" t="s">
        <v>267</v>
      </c>
      <c r="AP553" s="258" t="s">
        <v>265</v>
      </c>
    </row>
    <row r="554" spans="1:42" x14ac:dyDescent="0.2">
      <c r="A554" s="258">
        <v>211095</v>
      </c>
      <c r="B554" s="258" t="str">
        <f>VLOOKUP(A554,'[2]اعلام كامل'!$A$2:$E$7000,5,0)</f>
        <v>س4</v>
      </c>
      <c r="C554" s="258" t="s">
        <v>267</v>
      </c>
      <c r="D554" s="258" t="s">
        <v>265</v>
      </c>
      <c r="E554" s="258" t="s">
        <v>265</v>
      </c>
      <c r="F554" s="258" t="s">
        <v>267</v>
      </c>
      <c r="G554" s="258" t="s">
        <v>267</v>
      </c>
      <c r="H554" s="258" t="s">
        <v>267</v>
      </c>
      <c r="I554" s="258" t="s">
        <v>265</v>
      </c>
      <c r="J554" s="258" t="s">
        <v>267</v>
      </c>
      <c r="K554" s="258" t="s">
        <v>265</v>
      </c>
      <c r="L554" s="258" t="s">
        <v>265</v>
      </c>
      <c r="M554" s="258" t="s">
        <v>265</v>
      </c>
      <c r="N554" s="258" t="s">
        <v>267</v>
      </c>
      <c r="O554" s="258" t="s">
        <v>267</v>
      </c>
      <c r="P554" s="258" t="s">
        <v>265</v>
      </c>
      <c r="Q554" s="258" t="s">
        <v>267</v>
      </c>
      <c r="R554" s="258" t="s">
        <v>265</v>
      </c>
      <c r="S554" s="258" t="s">
        <v>267</v>
      </c>
      <c r="T554" s="258" t="s">
        <v>267</v>
      </c>
      <c r="U554" s="258" t="s">
        <v>267</v>
      </c>
      <c r="V554" s="258" t="s">
        <v>265</v>
      </c>
      <c r="W554" s="258" t="s">
        <v>267</v>
      </c>
      <c r="X554" s="258" t="s">
        <v>267</v>
      </c>
      <c r="Y554" s="258" t="s">
        <v>267</v>
      </c>
      <c r="Z554" s="258" t="s">
        <v>265</v>
      </c>
      <c r="AA554" s="258" t="s">
        <v>265</v>
      </c>
      <c r="AB554" s="258" t="s">
        <v>267</v>
      </c>
      <c r="AC554" s="258" t="s">
        <v>267</v>
      </c>
      <c r="AD554" s="258" t="s">
        <v>267</v>
      </c>
      <c r="AE554" s="258" t="s">
        <v>265</v>
      </c>
      <c r="AF554" s="258" t="s">
        <v>265</v>
      </c>
      <c r="AG554" s="258" t="s">
        <v>267</v>
      </c>
      <c r="AH554" s="258" t="s">
        <v>265</v>
      </c>
      <c r="AI554" s="258" t="s">
        <v>265</v>
      </c>
      <c r="AJ554" s="258" t="s">
        <v>265</v>
      </c>
      <c r="AK554" s="258" t="s">
        <v>265</v>
      </c>
      <c r="AL554" s="258" t="s">
        <v>265</v>
      </c>
      <c r="AM554" s="258" t="s">
        <v>267</v>
      </c>
      <c r="AN554" s="258" t="s">
        <v>265</v>
      </c>
      <c r="AO554" s="258" t="s">
        <v>267</v>
      </c>
      <c r="AP554" s="258" t="s">
        <v>267</v>
      </c>
    </row>
    <row r="555" spans="1:42" x14ac:dyDescent="0.2">
      <c r="A555" s="258">
        <v>211097</v>
      </c>
      <c r="B555" s="258" t="str">
        <f>VLOOKUP(A555,'[2]اعلام كامل'!$A$2:$E$7000,5,0)</f>
        <v>س4</v>
      </c>
      <c r="C555" s="258" t="s">
        <v>265</v>
      </c>
      <c r="D555" s="258" t="s">
        <v>267</v>
      </c>
      <c r="E555" s="258" t="s">
        <v>265</v>
      </c>
      <c r="F555" s="258" t="s">
        <v>267</v>
      </c>
      <c r="G555" s="258" t="s">
        <v>265</v>
      </c>
      <c r="H555" s="258" t="s">
        <v>265</v>
      </c>
      <c r="I555" s="258" t="s">
        <v>267</v>
      </c>
      <c r="J555" s="258" t="s">
        <v>265</v>
      </c>
      <c r="K555" s="258" t="s">
        <v>265</v>
      </c>
      <c r="L555" s="258" t="s">
        <v>267</v>
      </c>
      <c r="M555" s="258" t="s">
        <v>265</v>
      </c>
      <c r="N555" s="258" t="s">
        <v>267</v>
      </c>
      <c r="O555" s="258" t="s">
        <v>267</v>
      </c>
      <c r="P555" s="258" t="s">
        <v>265</v>
      </c>
      <c r="Q555" s="258" t="s">
        <v>267</v>
      </c>
      <c r="R555" s="258" t="s">
        <v>267</v>
      </c>
      <c r="S555" s="258" t="s">
        <v>265</v>
      </c>
      <c r="T555" s="258" t="s">
        <v>267</v>
      </c>
      <c r="U555" s="258" t="s">
        <v>267</v>
      </c>
      <c r="V555" s="258" t="s">
        <v>267</v>
      </c>
      <c r="W555" s="258" t="s">
        <v>265</v>
      </c>
      <c r="X555" s="258" t="s">
        <v>265</v>
      </c>
      <c r="Y555" s="258" t="s">
        <v>265</v>
      </c>
      <c r="Z555" s="258" t="s">
        <v>267</v>
      </c>
      <c r="AA555" s="258" t="s">
        <v>267</v>
      </c>
      <c r="AB555" s="258" t="s">
        <v>267</v>
      </c>
      <c r="AC555" s="258" t="s">
        <v>267</v>
      </c>
      <c r="AD555" s="258" t="s">
        <v>267</v>
      </c>
      <c r="AE555" s="258" t="s">
        <v>267</v>
      </c>
      <c r="AF555" s="258" t="s">
        <v>267</v>
      </c>
      <c r="AG555" s="258" t="s">
        <v>267</v>
      </c>
      <c r="AH555" s="258" t="s">
        <v>267</v>
      </c>
      <c r="AI555" s="258" t="s">
        <v>267</v>
      </c>
      <c r="AJ555" s="258" t="s">
        <v>267</v>
      </c>
      <c r="AK555" s="258" t="s">
        <v>265</v>
      </c>
      <c r="AL555" s="258" t="s">
        <v>267</v>
      </c>
      <c r="AM555" s="258" t="s">
        <v>267</v>
      </c>
      <c r="AN555" s="258" t="s">
        <v>267</v>
      </c>
      <c r="AO555" s="258" t="s">
        <v>267</v>
      </c>
      <c r="AP555" s="258" t="s">
        <v>267</v>
      </c>
    </row>
    <row r="556" spans="1:42" x14ac:dyDescent="0.2">
      <c r="A556" s="258">
        <v>211101</v>
      </c>
      <c r="B556" s="258" t="str">
        <f>VLOOKUP(A556,'[2]اعلام كامل'!$A$2:$E$7000,5,0)</f>
        <v>س4</v>
      </c>
      <c r="C556" s="258" t="s">
        <v>265</v>
      </c>
      <c r="D556" s="258" t="s">
        <v>267</v>
      </c>
      <c r="E556" s="258" t="s">
        <v>267</v>
      </c>
      <c r="F556" s="258" t="s">
        <v>265</v>
      </c>
      <c r="G556" s="258" t="s">
        <v>267</v>
      </c>
      <c r="H556" s="258" t="s">
        <v>267</v>
      </c>
      <c r="I556" s="258" t="s">
        <v>267</v>
      </c>
      <c r="J556" s="258" t="s">
        <v>267</v>
      </c>
      <c r="K556" s="258" t="s">
        <v>267</v>
      </c>
      <c r="L556" s="258" t="s">
        <v>267</v>
      </c>
      <c r="M556" s="258" t="s">
        <v>267</v>
      </c>
      <c r="N556" s="258" t="s">
        <v>267</v>
      </c>
      <c r="O556" s="258" t="s">
        <v>267</v>
      </c>
      <c r="P556" s="258" t="s">
        <v>265</v>
      </c>
      <c r="Q556" s="258" t="s">
        <v>267</v>
      </c>
      <c r="R556" s="258" t="s">
        <v>267</v>
      </c>
      <c r="S556" s="258" t="s">
        <v>265</v>
      </c>
      <c r="T556" s="258" t="s">
        <v>267</v>
      </c>
      <c r="U556" s="258" t="s">
        <v>267</v>
      </c>
      <c r="V556" s="258" t="s">
        <v>267</v>
      </c>
      <c r="W556" s="258" t="s">
        <v>267</v>
      </c>
      <c r="X556" s="258" t="s">
        <v>267</v>
      </c>
      <c r="Y556" s="258" t="s">
        <v>267</v>
      </c>
      <c r="Z556" s="258" t="s">
        <v>267</v>
      </c>
      <c r="AA556" s="258" t="s">
        <v>267</v>
      </c>
      <c r="AB556" s="258" t="s">
        <v>265</v>
      </c>
      <c r="AC556" s="258" t="s">
        <v>265</v>
      </c>
      <c r="AD556" s="258" t="s">
        <v>267</v>
      </c>
      <c r="AE556" s="258" t="s">
        <v>265</v>
      </c>
      <c r="AF556" s="258" t="s">
        <v>267</v>
      </c>
      <c r="AG556" s="258" t="s">
        <v>267</v>
      </c>
      <c r="AH556" s="258" t="s">
        <v>265</v>
      </c>
      <c r="AI556" s="258" t="s">
        <v>267</v>
      </c>
      <c r="AJ556" s="258" t="s">
        <v>267</v>
      </c>
      <c r="AK556" s="258" t="s">
        <v>266</v>
      </c>
      <c r="AL556" s="258" t="s">
        <v>265</v>
      </c>
      <c r="AM556" s="258" t="s">
        <v>267</v>
      </c>
      <c r="AN556" s="258" t="s">
        <v>266</v>
      </c>
      <c r="AO556" s="258" t="s">
        <v>267</v>
      </c>
      <c r="AP556" s="258" t="s">
        <v>265</v>
      </c>
    </row>
    <row r="557" spans="1:42" x14ac:dyDescent="0.2">
      <c r="A557" s="258">
        <v>211105</v>
      </c>
      <c r="B557" s="258" t="str">
        <f>VLOOKUP(A557,'[2]اعلام كامل'!$A$2:$E$7000,5,0)</f>
        <v>س4</v>
      </c>
      <c r="C557" s="258" t="s">
        <v>267</v>
      </c>
      <c r="D557" s="258" t="s">
        <v>267</v>
      </c>
      <c r="E557" s="258" t="s">
        <v>267</v>
      </c>
      <c r="F557" s="258" t="s">
        <v>267</v>
      </c>
      <c r="G557" s="258" t="s">
        <v>265</v>
      </c>
      <c r="H557" s="258" t="s">
        <v>267</v>
      </c>
      <c r="I557" s="258" t="s">
        <v>267</v>
      </c>
      <c r="J557" s="258" t="s">
        <v>267</v>
      </c>
      <c r="K557" s="258" t="s">
        <v>267</v>
      </c>
      <c r="L557" s="258" t="s">
        <v>267</v>
      </c>
      <c r="M557" s="258" t="s">
        <v>265</v>
      </c>
      <c r="N557" s="258" t="s">
        <v>265</v>
      </c>
      <c r="O557" s="258" t="s">
        <v>267</v>
      </c>
      <c r="P557" s="258" t="s">
        <v>265</v>
      </c>
      <c r="Q557" s="258" t="s">
        <v>265</v>
      </c>
      <c r="R557" s="258" t="s">
        <v>267</v>
      </c>
      <c r="S557" s="258" t="s">
        <v>265</v>
      </c>
      <c r="T557" s="258" t="s">
        <v>267</v>
      </c>
      <c r="U557" s="258" t="s">
        <v>267</v>
      </c>
      <c r="V557" s="258" t="s">
        <v>267</v>
      </c>
      <c r="W557" s="258" t="s">
        <v>267</v>
      </c>
      <c r="X557" s="258" t="s">
        <v>267</v>
      </c>
      <c r="Y557" s="258" t="s">
        <v>267</v>
      </c>
      <c r="Z557" s="258" t="s">
        <v>267</v>
      </c>
      <c r="AA557" s="258" t="s">
        <v>267</v>
      </c>
      <c r="AB557" s="258" t="s">
        <v>267</v>
      </c>
      <c r="AC557" s="258" t="s">
        <v>267</v>
      </c>
      <c r="AD557" s="258" t="s">
        <v>267</v>
      </c>
      <c r="AE557" s="258" t="s">
        <v>265</v>
      </c>
      <c r="AF557" s="258" t="s">
        <v>267</v>
      </c>
      <c r="AG557" s="258" t="s">
        <v>267</v>
      </c>
      <c r="AH557" s="258" t="s">
        <v>265</v>
      </c>
      <c r="AI557" s="258" t="s">
        <v>265</v>
      </c>
      <c r="AJ557" s="258" t="s">
        <v>267</v>
      </c>
      <c r="AK557" s="258" t="s">
        <v>267</v>
      </c>
      <c r="AL557" s="258" t="s">
        <v>265</v>
      </c>
      <c r="AM557" s="258" t="s">
        <v>267</v>
      </c>
      <c r="AN557" s="258" t="s">
        <v>267</v>
      </c>
      <c r="AO557" s="258" t="s">
        <v>267</v>
      </c>
      <c r="AP557" s="258" t="s">
        <v>265</v>
      </c>
    </row>
    <row r="558" spans="1:42" x14ac:dyDescent="0.2">
      <c r="A558" s="258">
        <v>211150</v>
      </c>
      <c r="B558" s="258" t="str">
        <f>VLOOKUP(A558,'[2]اعلام كامل'!$A$2:$E$7000,5,0)</f>
        <v>س4</v>
      </c>
      <c r="C558" s="258" t="s">
        <v>265</v>
      </c>
      <c r="D558" s="258" t="s">
        <v>267</v>
      </c>
      <c r="E558" s="258" t="s">
        <v>267</v>
      </c>
      <c r="F558" s="258" t="s">
        <v>267</v>
      </c>
      <c r="G558" s="258" t="s">
        <v>265</v>
      </c>
      <c r="H558" s="258" t="s">
        <v>267</v>
      </c>
      <c r="I558" s="258" t="s">
        <v>267</v>
      </c>
      <c r="J558" s="258" t="s">
        <v>265</v>
      </c>
      <c r="K558" s="258" t="s">
        <v>265</v>
      </c>
      <c r="L558" s="258" t="s">
        <v>267</v>
      </c>
      <c r="M558" s="258" t="s">
        <v>267</v>
      </c>
      <c r="N558" s="258" t="s">
        <v>267</v>
      </c>
      <c r="O558" s="258" t="s">
        <v>267</v>
      </c>
      <c r="P558" s="258" t="s">
        <v>267</v>
      </c>
      <c r="Q558" s="258" t="s">
        <v>265</v>
      </c>
      <c r="R558" s="258" t="s">
        <v>265</v>
      </c>
      <c r="S558" s="258" t="s">
        <v>267</v>
      </c>
      <c r="T558" s="258" t="s">
        <v>267</v>
      </c>
      <c r="U558" s="258" t="s">
        <v>267</v>
      </c>
      <c r="V558" s="258" t="s">
        <v>267</v>
      </c>
      <c r="W558" s="258" t="s">
        <v>267</v>
      </c>
      <c r="X558" s="258" t="s">
        <v>265</v>
      </c>
      <c r="Y558" s="258" t="s">
        <v>265</v>
      </c>
      <c r="Z558" s="258" t="s">
        <v>265</v>
      </c>
      <c r="AA558" s="258" t="s">
        <v>265</v>
      </c>
      <c r="AB558" s="258" t="s">
        <v>265</v>
      </c>
      <c r="AC558" s="258" t="s">
        <v>265</v>
      </c>
      <c r="AD558" s="258" t="s">
        <v>267</v>
      </c>
      <c r="AE558" s="258" t="s">
        <v>267</v>
      </c>
      <c r="AF558" s="258" t="s">
        <v>267</v>
      </c>
      <c r="AG558" s="258" t="s">
        <v>265</v>
      </c>
      <c r="AH558" s="258" t="s">
        <v>266</v>
      </c>
      <c r="AI558" s="258" t="s">
        <v>266</v>
      </c>
      <c r="AJ558" s="258" t="s">
        <v>265</v>
      </c>
      <c r="AK558" s="258" t="s">
        <v>266</v>
      </c>
      <c r="AL558" s="258" t="s">
        <v>266</v>
      </c>
      <c r="AM558" s="258" t="s">
        <v>266</v>
      </c>
      <c r="AN558" s="258" t="s">
        <v>266</v>
      </c>
      <c r="AO558" s="258" t="s">
        <v>266</v>
      </c>
      <c r="AP558" s="258" t="s">
        <v>266</v>
      </c>
    </row>
    <row r="559" spans="1:42" x14ac:dyDescent="0.2">
      <c r="A559" s="258">
        <v>211164</v>
      </c>
      <c r="B559" s="258" t="str">
        <f>VLOOKUP(A559,'[2]اعلام كامل'!$A$2:$E$7000,5,0)</f>
        <v>س4</v>
      </c>
      <c r="C559" s="258" t="s">
        <v>267</v>
      </c>
      <c r="D559" s="258" t="s">
        <v>267</v>
      </c>
      <c r="E559" s="258" t="s">
        <v>267</v>
      </c>
      <c r="F559" s="258" t="s">
        <v>267</v>
      </c>
      <c r="G559" s="258" t="s">
        <v>267</v>
      </c>
      <c r="H559" s="258" t="s">
        <v>267</v>
      </c>
      <c r="I559" s="258" t="s">
        <v>267</v>
      </c>
      <c r="J559" s="258" t="s">
        <v>267</v>
      </c>
      <c r="K559" s="258" t="s">
        <v>267</v>
      </c>
      <c r="L559" s="258" t="s">
        <v>267</v>
      </c>
      <c r="M559" s="258" t="s">
        <v>267</v>
      </c>
      <c r="N559" s="258" t="s">
        <v>267</v>
      </c>
      <c r="O559" s="258" t="s">
        <v>267</v>
      </c>
      <c r="P559" s="258" t="s">
        <v>265</v>
      </c>
      <c r="Q559" s="258" t="s">
        <v>267</v>
      </c>
      <c r="R559" s="258" t="s">
        <v>267</v>
      </c>
      <c r="S559" s="258" t="s">
        <v>267</v>
      </c>
      <c r="T559" s="258" t="s">
        <v>267</v>
      </c>
      <c r="U559" s="258" t="s">
        <v>267</v>
      </c>
      <c r="V559" s="258" t="s">
        <v>267</v>
      </c>
      <c r="W559" s="258" t="s">
        <v>267</v>
      </c>
      <c r="X559" s="258" t="s">
        <v>267</v>
      </c>
      <c r="Y559" s="258" t="s">
        <v>265</v>
      </c>
      <c r="Z559" s="258" t="s">
        <v>267</v>
      </c>
      <c r="AA559" s="258" t="s">
        <v>267</v>
      </c>
      <c r="AB559" s="258" t="s">
        <v>267</v>
      </c>
      <c r="AC559" s="258" t="s">
        <v>267</v>
      </c>
      <c r="AD559" s="258" t="s">
        <v>267</v>
      </c>
      <c r="AE559" s="258" t="s">
        <v>265</v>
      </c>
      <c r="AF559" s="258" t="s">
        <v>267</v>
      </c>
      <c r="AG559" s="258" t="s">
        <v>267</v>
      </c>
      <c r="AH559" s="258" t="s">
        <v>265</v>
      </c>
      <c r="AI559" s="258" t="s">
        <v>267</v>
      </c>
      <c r="AJ559" s="258" t="s">
        <v>265</v>
      </c>
      <c r="AK559" s="258" t="s">
        <v>265</v>
      </c>
      <c r="AL559" s="258" t="s">
        <v>265</v>
      </c>
      <c r="AM559" s="258" t="s">
        <v>265</v>
      </c>
      <c r="AN559" s="258" t="s">
        <v>265</v>
      </c>
      <c r="AO559" s="258" t="s">
        <v>265</v>
      </c>
      <c r="AP559" s="258" t="s">
        <v>265</v>
      </c>
    </row>
    <row r="560" spans="1:42" x14ac:dyDescent="0.2">
      <c r="A560" s="258">
        <v>211185</v>
      </c>
      <c r="B560" s="258" t="str">
        <f>VLOOKUP(A560,'[2]اعلام كامل'!$A$2:$E$7000,5,0)</f>
        <v>س4</v>
      </c>
      <c r="C560" s="258" t="s">
        <v>265</v>
      </c>
      <c r="D560" s="258" t="s">
        <v>265</v>
      </c>
      <c r="E560" s="258" t="s">
        <v>265</v>
      </c>
      <c r="F560" s="258" t="s">
        <v>267</v>
      </c>
      <c r="G560" s="258" t="s">
        <v>265</v>
      </c>
      <c r="H560" s="258" t="s">
        <v>265</v>
      </c>
      <c r="I560" s="258" t="s">
        <v>265</v>
      </c>
      <c r="J560" s="258" t="s">
        <v>265</v>
      </c>
      <c r="K560" s="258" t="s">
        <v>265</v>
      </c>
      <c r="L560" s="258" t="s">
        <v>265</v>
      </c>
      <c r="M560" s="258" t="s">
        <v>267</v>
      </c>
      <c r="N560" s="258" t="s">
        <v>267</v>
      </c>
      <c r="O560" s="258" t="s">
        <v>267</v>
      </c>
      <c r="P560" s="258" t="s">
        <v>267</v>
      </c>
      <c r="Q560" s="258" t="s">
        <v>265</v>
      </c>
      <c r="R560" s="258" t="s">
        <v>267</v>
      </c>
      <c r="S560" s="258" t="s">
        <v>265</v>
      </c>
      <c r="T560" s="258" t="s">
        <v>267</v>
      </c>
      <c r="U560" s="258" t="s">
        <v>267</v>
      </c>
      <c r="V560" s="258" t="s">
        <v>267</v>
      </c>
      <c r="W560" s="258" t="s">
        <v>267</v>
      </c>
      <c r="X560" s="258" t="s">
        <v>265</v>
      </c>
      <c r="Y560" s="258" t="s">
        <v>265</v>
      </c>
      <c r="Z560" s="258" t="s">
        <v>265</v>
      </c>
      <c r="AA560" s="258" t="s">
        <v>266</v>
      </c>
      <c r="AB560" s="258" t="s">
        <v>267</v>
      </c>
      <c r="AC560" s="258" t="s">
        <v>267</v>
      </c>
      <c r="AD560" s="258" t="s">
        <v>265</v>
      </c>
      <c r="AE560" s="258" t="s">
        <v>265</v>
      </c>
      <c r="AF560" s="258" t="s">
        <v>267</v>
      </c>
      <c r="AG560" s="258" t="s">
        <v>267</v>
      </c>
      <c r="AH560" s="258" t="s">
        <v>267</v>
      </c>
      <c r="AI560" s="258" t="s">
        <v>267</v>
      </c>
      <c r="AJ560" s="258" t="s">
        <v>267</v>
      </c>
      <c r="AK560" s="258" t="s">
        <v>265</v>
      </c>
      <c r="AL560" s="258" t="s">
        <v>265</v>
      </c>
      <c r="AM560" s="258" t="s">
        <v>266</v>
      </c>
      <c r="AN560" s="258" t="s">
        <v>265</v>
      </c>
      <c r="AO560" s="258" t="s">
        <v>266</v>
      </c>
      <c r="AP560" s="258" t="s">
        <v>266</v>
      </c>
    </row>
    <row r="561" spans="1:42" x14ac:dyDescent="0.2">
      <c r="A561" s="258">
        <v>211188</v>
      </c>
      <c r="B561" s="258" t="str">
        <f>VLOOKUP(A561,'[2]اعلام كامل'!$A$2:$E$7000,5,0)</f>
        <v>س4</v>
      </c>
      <c r="C561" s="258" t="s">
        <v>267</v>
      </c>
      <c r="D561" s="258" t="s">
        <v>267</v>
      </c>
      <c r="E561" s="258" t="s">
        <v>267</v>
      </c>
      <c r="F561" s="258" t="s">
        <v>267</v>
      </c>
      <c r="G561" s="258" t="s">
        <v>267</v>
      </c>
      <c r="H561" s="258" t="s">
        <v>267</v>
      </c>
      <c r="I561" s="258" t="s">
        <v>267</v>
      </c>
      <c r="J561" s="258" t="s">
        <v>267</v>
      </c>
      <c r="K561" s="258" t="s">
        <v>265</v>
      </c>
      <c r="L561" s="258" t="s">
        <v>267</v>
      </c>
      <c r="M561" s="258" t="s">
        <v>267</v>
      </c>
      <c r="N561" s="258" t="s">
        <v>267</v>
      </c>
      <c r="O561" s="258" t="s">
        <v>267</v>
      </c>
      <c r="P561" s="258" t="s">
        <v>265</v>
      </c>
      <c r="Q561" s="258" t="s">
        <v>267</v>
      </c>
      <c r="R561" s="258" t="s">
        <v>266</v>
      </c>
      <c r="S561" s="258" t="s">
        <v>266</v>
      </c>
      <c r="T561" s="258" t="s">
        <v>267</v>
      </c>
      <c r="U561" s="258" t="s">
        <v>267</v>
      </c>
      <c r="V561" s="258" t="s">
        <v>266</v>
      </c>
      <c r="W561" s="258" t="s">
        <v>265</v>
      </c>
      <c r="X561" s="258" t="s">
        <v>265</v>
      </c>
      <c r="Y561" s="258" t="s">
        <v>267</v>
      </c>
      <c r="Z561" s="258" t="s">
        <v>267</v>
      </c>
      <c r="AA561" s="258" t="s">
        <v>267</v>
      </c>
      <c r="AB561" s="258" t="s">
        <v>267</v>
      </c>
      <c r="AC561" s="258" t="s">
        <v>267</v>
      </c>
      <c r="AD561" s="258" t="s">
        <v>265</v>
      </c>
      <c r="AE561" s="258" t="s">
        <v>267</v>
      </c>
      <c r="AF561" s="258" t="s">
        <v>265</v>
      </c>
      <c r="AG561" s="258" t="s">
        <v>265</v>
      </c>
      <c r="AH561" s="258" t="s">
        <v>267</v>
      </c>
      <c r="AI561" s="258" t="s">
        <v>267</v>
      </c>
      <c r="AJ561" s="258" t="s">
        <v>267</v>
      </c>
      <c r="AK561" s="258" t="s">
        <v>265</v>
      </c>
      <c r="AL561" s="258" t="s">
        <v>265</v>
      </c>
      <c r="AM561" s="258" t="s">
        <v>267</v>
      </c>
      <c r="AN561" s="258" t="s">
        <v>265</v>
      </c>
      <c r="AO561" s="258" t="s">
        <v>266</v>
      </c>
      <c r="AP561" s="258" t="s">
        <v>266</v>
      </c>
    </row>
    <row r="562" spans="1:42" x14ac:dyDescent="0.2">
      <c r="A562" s="258">
        <v>211284</v>
      </c>
      <c r="B562" s="258" t="str">
        <f>VLOOKUP(A562,'[2]اعلام كامل'!$A$2:$E$7000,5,0)</f>
        <v>س4</v>
      </c>
      <c r="C562" s="258" t="s">
        <v>265</v>
      </c>
      <c r="D562" s="258" t="s">
        <v>265</v>
      </c>
      <c r="E562" s="258" t="s">
        <v>265</v>
      </c>
      <c r="F562" s="258" t="s">
        <v>265</v>
      </c>
      <c r="G562" s="258" t="s">
        <v>265</v>
      </c>
      <c r="H562" s="258" t="s">
        <v>265</v>
      </c>
      <c r="I562" s="258" t="s">
        <v>265</v>
      </c>
      <c r="J562" s="258" t="s">
        <v>265</v>
      </c>
      <c r="K562" s="258" t="s">
        <v>265</v>
      </c>
      <c r="L562" s="258" t="s">
        <v>265</v>
      </c>
      <c r="M562" s="258" t="s">
        <v>267</v>
      </c>
      <c r="N562" s="258" t="s">
        <v>267</v>
      </c>
      <c r="O562" s="258" t="s">
        <v>267</v>
      </c>
      <c r="P562" s="258" t="s">
        <v>267</v>
      </c>
      <c r="Q562" s="258" t="s">
        <v>265</v>
      </c>
      <c r="R562" s="258" t="s">
        <v>265</v>
      </c>
      <c r="S562" s="258" t="s">
        <v>265</v>
      </c>
      <c r="T562" s="258" t="s">
        <v>267</v>
      </c>
      <c r="U562" s="258" t="s">
        <v>267</v>
      </c>
      <c r="V562" s="258" t="s">
        <v>265</v>
      </c>
      <c r="W562" s="258" t="s">
        <v>267</v>
      </c>
      <c r="X562" s="258" t="s">
        <v>267</v>
      </c>
      <c r="Y562" s="258" t="s">
        <v>265</v>
      </c>
      <c r="Z562" s="258" t="s">
        <v>265</v>
      </c>
      <c r="AA562" s="258" t="s">
        <v>265</v>
      </c>
      <c r="AB562" s="258" t="s">
        <v>267</v>
      </c>
      <c r="AC562" s="258" t="s">
        <v>267</v>
      </c>
      <c r="AD562" s="258" t="s">
        <v>267</v>
      </c>
      <c r="AE562" s="258" t="s">
        <v>265</v>
      </c>
      <c r="AF562" s="258" t="s">
        <v>265</v>
      </c>
      <c r="AG562" s="258" t="s">
        <v>265</v>
      </c>
      <c r="AH562" s="258" t="s">
        <v>265</v>
      </c>
      <c r="AI562" s="258" t="s">
        <v>265</v>
      </c>
      <c r="AJ562" s="258" t="s">
        <v>267</v>
      </c>
      <c r="AK562" s="258" t="s">
        <v>265</v>
      </c>
      <c r="AL562" s="258" t="s">
        <v>267</v>
      </c>
      <c r="AM562" s="258" t="s">
        <v>267</v>
      </c>
      <c r="AN562" s="258" t="s">
        <v>267</v>
      </c>
      <c r="AO562" s="258" t="s">
        <v>267</v>
      </c>
      <c r="AP562" s="258" t="s">
        <v>267</v>
      </c>
    </row>
    <row r="563" spans="1:42" x14ac:dyDescent="0.2">
      <c r="A563" s="258">
        <v>211298</v>
      </c>
      <c r="B563" s="258" t="str">
        <f>VLOOKUP(A563,'[2]اعلام كامل'!$A$2:$E$7000,5,0)</f>
        <v>س4</v>
      </c>
      <c r="C563" s="258" t="s">
        <v>267</v>
      </c>
      <c r="D563" s="258" t="s">
        <v>267</v>
      </c>
      <c r="E563" s="258" t="s">
        <v>267</v>
      </c>
      <c r="F563" s="258" t="s">
        <v>267</v>
      </c>
      <c r="G563" s="258" t="s">
        <v>267</v>
      </c>
      <c r="H563" s="258" t="s">
        <v>265</v>
      </c>
      <c r="I563" s="258" t="s">
        <v>267</v>
      </c>
      <c r="J563" s="258" t="s">
        <v>267</v>
      </c>
      <c r="K563" s="258" t="s">
        <v>267</v>
      </c>
      <c r="L563" s="258" t="s">
        <v>267</v>
      </c>
      <c r="M563" s="258" t="s">
        <v>267</v>
      </c>
      <c r="N563" s="258" t="s">
        <v>265</v>
      </c>
      <c r="O563" s="258" t="s">
        <v>267</v>
      </c>
      <c r="P563" s="258" t="s">
        <v>265</v>
      </c>
      <c r="Q563" s="258" t="s">
        <v>267</v>
      </c>
      <c r="R563" s="258" t="s">
        <v>265</v>
      </c>
      <c r="S563" s="258" t="s">
        <v>267</v>
      </c>
      <c r="T563" s="258" t="s">
        <v>267</v>
      </c>
      <c r="U563" s="258" t="s">
        <v>267</v>
      </c>
      <c r="V563" s="258" t="s">
        <v>267</v>
      </c>
      <c r="W563" s="258" t="s">
        <v>265</v>
      </c>
      <c r="X563" s="258" t="s">
        <v>265</v>
      </c>
      <c r="Y563" s="258" t="s">
        <v>266</v>
      </c>
      <c r="Z563" s="258" t="s">
        <v>267</v>
      </c>
      <c r="AA563" s="258" t="s">
        <v>267</v>
      </c>
      <c r="AB563" s="258" t="s">
        <v>267</v>
      </c>
      <c r="AC563" s="258" t="s">
        <v>267</v>
      </c>
      <c r="AD563" s="258" t="s">
        <v>267</v>
      </c>
      <c r="AE563" s="258" t="s">
        <v>265</v>
      </c>
      <c r="AF563" s="258" t="s">
        <v>265</v>
      </c>
      <c r="AG563" s="258" t="s">
        <v>267</v>
      </c>
      <c r="AH563" s="258" t="s">
        <v>267</v>
      </c>
      <c r="AI563" s="258" t="s">
        <v>265</v>
      </c>
      <c r="AJ563" s="258" t="s">
        <v>267</v>
      </c>
      <c r="AK563" s="258" t="s">
        <v>267</v>
      </c>
      <c r="AL563" s="258" t="s">
        <v>267</v>
      </c>
      <c r="AM563" s="258" t="s">
        <v>267</v>
      </c>
      <c r="AN563" s="258" t="s">
        <v>265</v>
      </c>
      <c r="AO563" s="258" t="s">
        <v>267</v>
      </c>
      <c r="AP563" s="258" t="s">
        <v>265</v>
      </c>
    </row>
    <row r="564" spans="1:42" x14ac:dyDescent="0.2">
      <c r="A564" s="258">
        <v>211309</v>
      </c>
      <c r="B564" s="258" t="str">
        <f>VLOOKUP(A564,'[2]اعلام كامل'!$A$2:$E$7000,5,0)</f>
        <v>س4</v>
      </c>
      <c r="C564" s="258" t="s">
        <v>267</v>
      </c>
      <c r="D564" s="258" t="s">
        <v>265</v>
      </c>
      <c r="E564" s="258" t="s">
        <v>265</v>
      </c>
      <c r="F564" s="258" t="s">
        <v>265</v>
      </c>
      <c r="G564" s="258" t="s">
        <v>265</v>
      </c>
      <c r="H564" s="258" t="s">
        <v>265</v>
      </c>
      <c r="I564" s="258" t="s">
        <v>265</v>
      </c>
      <c r="J564" s="258" t="s">
        <v>265</v>
      </c>
      <c r="K564" s="258" t="s">
        <v>265</v>
      </c>
      <c r="L564" s="258" t="s">
        <v>265</v>
      </c>
      <c r="M564" s="258" t="s">
        <v>265</v>
      </c>
      <c r="N564" s="258" t="s">
        <v>267</v>
      </c>
      <c r="O564" s="258" t="s">
        <v>265</v>
      </c>
      <c r="P564" s="258" t="s">
        <v>267</v>
      </c>
      <c r="Q564" s="258" t="s">
        <v>267</v>
      </c>
      <c r="R564" s="258" t="s">
        <v>267</v>
      </c>
      <c r="S564" s="258" t="s">
        <v>265</v>
      </c>
      <c r="T564" s="258" t="s">
        <v>267</v>
      </c>
      <c r="U564" s="258" t="s">
        <v>267</v>
      </c>
      <c r="V564" s="258" t="s">
        <v>267</v>
      </c>
      <c r="W564" s="258" t="s">
        <v>265</v>
      </c>
      <c r="X564" s="258" t="s">
        <v>267</v>
      </c>
      <c r="Y564" s="258" t="s">
        <v>266</v>
      </c>
      <c r="Z564" s="258" t="s">
        <v>265</v>
      </c>
      <c r="AA564" s="258" t="s">
        <v>265</v>
      </c>
      <c r="AB564" s="258" t="s">
        <v>267</v>
      </c>
      <c r="AC564" s="258" t="s">
        <v>267</v>
      </c>
      <c r="AD564" s="258" t="s">
        <v>265</v>
      </c>
      <c r="AE564" s="258" t="s">
        <v>267</v>
      </c>
      <c r="AF564" s="258" t="s">
        <v>265</v>
      </c>
      <c r="AG564" s="258" t="s">
        <v>267</v>
      </c>
      <c r="AH564" s="258" t="s">
        <v>267</v>
      </c>
      <c r="AI564" s="258" t="s">
        <v>267</v>
      </c>
      <c r="AJ564" s="258" t="s">
        <v>267</v>
      </c>
      <c r="AK564" s="258" t="s">
        <v>266</v>
      </c>
      <c r="AL564" s="258" t="s">
        <v>267</v>
      </c>
      <c r="AM564" s="258" t="s">
        <v>266</v>
      </c>
      <c r="AN564" s="258" t="s">
        <v>266</v>
      </c>
      <c r="AO564" s="258" t="s">
        <v>267</v>
      </c>
      <c r="AP564" s="258" t="s">
        <v>266</v>
      </c>
    </row>
    <row r="565" spans="1:42" x14ac:dyDescent="0.2">
      <c r="A565" s="258">
        <v>211323</v>
      </c>
      <c r="B565" s="258" t="str">
        <f>VLOOKUP(A565,'[2]اعلام كامل'!$A$2:$E$7000,5,0)</f>
        <v>س4</v>
      </c>
      <c r="C565" s="258" t="s">
        <v>267</v>
      </c>
      <c r="D565" s="258" t="s">
        <v>267</v>
      </c>
      <c r="E565" s="258" t="s">
        <v>267</v>
      </c>
      <c r="F565" s="258" t="s">
        <v>267</v>
      </c>
      <c r="G565" s="258" t="s">
        <v>267</v>
      </c>
      <c r="H565" s="258" t="s">
        <v>267</v>
      </c>
      <c r="I565" s="258" t="s">
        <v>267</v>
      </c>
      <c r="J565" s="258" t="s">
        <v>267</v>
      </c>
      <c r="K565" s="258" t="s">
        <v>265</v>
      </c>
      <c r="L565" s="258" t="s">
        <v>267</v>
      </c>
      <c r="M565" s="258" t="s">
        <v>267</v>
      </c>
      <c r="N565" s="258" t="s">
        <v>267</v>
      </c>
      <c r="O565" s="258" t="s">
        <v>267</v>
      </c>
      <c r="P565" s="258" t="s">
        <v>267</v>
      </c>
      <c r="Q565" s="258" t="s">
        <v>267</v>
      </c>
      <c r="R565" s="258" t="s">
        <v>267</v>
      </c>
      <c r="S565" s="258" t="s">
        <v>265</v>
      </c>
      <c r="T565" s="258" t="s">
        <v>267</v>
      </c>
      <c r="U565" s="258" t="s">
        <v>267</v>
      </c>
      <c r="V565" s="258" t="s">
        <v>267</v>
      </c>
      <c r="W565" s="258" t="s">
        <v>267</v>
      </c>
      <c r="X565" s="258" t="s">
        <v>267</v>
      </c>
      <c r="Y565" s="258" t="s">
        <v>265</v>
      </c>
      <c r="Z565" s="258" t="s">
        <v>267</v>
      </c>
      <c r="AA565" s="258" t="s">
        <v>267</v>
      </c>
      <c r="AB565" s="258" t="s">
        <v>265</v>
      </c>
      <c r="AC565" s="258" t="s">
        <v>267</v>
      </c>
      <c r="AD565" s="258" t="s">
        <v>265</v>
      </c>
      <c r="AE565" s="258" t="s">
        <v>265</v>
      </c>
      <c r="AF565" s="258" t="s">
        <v>267</v>
      </c>
      <c r="AG565" s="258" t="s">
        <v>267</v>
      </c>
      <c r="AH565" s="258" t="s">
        <v>267</v>
      </c>
      <c r="AI565" s="258" t="s">
        <v>265</v>
      </c>
      <c r="AJ565" s="258" t="s">
        <v>267</v>
      </c>
      <c r="AK565" s="258" t="s">
        <v>267</v>
      </c>
      <c r="AL565" s="258" t="s">
        <v>265</v>
      </c>
      <c r="AM565" s="258" t="s">
        <v>265</v>
      </c>
      <c r="AN565" s="258" t="s">
        <v>265</v>
      </c>
      <c r="AO565" s="258" t="s">
        <v>267</v>
      </c>
      <c r="AP565" s="258" t="s">
        <v>267</v>
      </c>
    </row>
    <row r="566" spans="1:42" x14ac:dyDescent="0.2">
      <c r="A566" s="258">
        <v>211357</v>
      </c>
      <c r="B566" s="258" t="str">
        <f>VLOOKUP(A566,'[2]اعلام كامل'!$A$2:$E$7000,5,0)</f>
        <v>س4</v>
      </c>
      <c r="C566" s="258" t="s">
        <v>265</v>
      </c>
      <c r="D566" s="258" t="s">
        <v>267</v>
      </c>
      <c r="E566" s="258" t="s">
        <v>265</v>
      </c>
      <c r="F566" s="258" t="s">
        <v>265</v>
      </c>
      <c r="G566" s="258" t="s">
        <v>265</v>
      </c>
      <c r="H566" s="258" t="s">
        <v>265</v>
      </c>
      <c r="I566" s="258" t="s">
        <v>267</v>
      </c>
      <c r="J566" s="258" t="s">
        <v>265</v>
      </c>
      <c r="K566" s="258" t="s">
        <v>267</v>
      </c>
      <c r="L566" s="258" t="s">
        <v>267</v>
      </c>
      <c r="M566" s="258" t="s">
        <v>265</v>
      </c>
      <c r="N566" s="258" t="s">
        <v>265</v>
      </c>
      <c r="O566" s="258" t="s">
        <v>267</v>
      </c>
      <c r="P566" s="258" t="s">
        <v>267</v>
      </c>
      <c r="Q566" s="258" t="s">
        <v>265</v>
      </c>
      <c r="R566" s="258" t="s">
        <v>267</v>
      </c>
      <c r="S566" s="258" t="s">
        <v>267</v>
      </c>
      <c r="T566" s="258" t="s">
        <v>267</v>
      </c>
      <c r="U566" s="258" t="s">
        <v>267</v>
      </c>
      <c r="V566" s="258" t="s">
        <v>267</v>
      </c>
      <c r="W566" s="258" t="s">
        <v>267</v>
      </c>
      <c r="X566" s="258" t="s">
        <v>267</v>
      </c>
      <c r="Y566" s="258" t="s">
        <v>267</v>
      </c>
      <c r="Z566" s="258" t="s">
        <v>267</v>
      </c>
      <c r="AA566" s="258" t="s">
        <v>265</v>
      </c>
      <c r="AB566" s="258" t="s">
        <v>265</v>
      </c>
      <c r="AC566" s="258" t="s">
        <v>267</v>
      </c>
      <c r="AD566" s="258" t="s">
        <v>265</v>
      </c>
      <c r="AE566" s="258" t="s">
        <v>265</v>
      </c>
      <c r="AF566" s="258" t="s">
        <v>265</v>
      </c>
      <c r="AG566" s="258" t="s">
        <v>267</v>
      </c>
      <c r="AH566" s="258" t="s">
        <v>267</v>
      </c>
      <c r="AI566" s="258" t="s">
        <v>265</v>
      </c>
      <c r="AJ566" s="258" t="s">
        <v>267</v>
      </c>
      <c r="AK566" s="258" t="s">
        <v>265</v>
      </c>
      <c r="AL566" s="258" t="s">
        <v>267</v>
      </c>
      <c r="AM566" s="258" t="s">
        <v>266</v>
      </c>
      <c r="AN566" s="258" t="s">
        <v>267</v>
      </c>
      <c r="AO566" s="258" t="s">
        <v>267</v>
      </c>
      <c r="AP566" s="258" t="s">
        <v>267</v>
      </c>
    </row>
    <row r="567" spans="1:42" x14ac:dyDescent="0.2">
      <c r="A567" s="258">
        <v>211396</v>
      </c>
      <c r="B567" s="258" t="str">
        <f>VLOOKUP(A567,'[2]اعلام كامل'!$A$2:$E$7000,5,0)</f>
        <v>س4</v>
      </c>
      <c r="C567" s="258" t="s">
        <v>265</v>
      </c>
      <c r="D567" s="258" t="s">
        <v>267</v>
      </c>
      <c r="E567" s="258" t="s">
        <v>267</v>
      </c>
      <c r="F567" s="258" t="s">
        <v>265</v>
      </c>
      <c r="G567" s="258" t="s">
        <v>265</v>
      </c>
      <c r="H567" s="258" t="s">
        <v>265</v>
      </c>
      <c r="I567" s="258" t="s">
        <v>267</v>
      </c>
      <c r="J567" s="258" t="s">
        <v>267</v>
      </c>
      <c r="K567" s="258" t="s">
        <v>267</v>
      </c>
      <c r="L567" s="258" t="s">
        <v>267</v>
      </c>
      <c r="M567" s="258" t="s">
        <v>265</v>
      </c>
      <c r="N567" s="258" t="s">
        <v>265</v>
      </c>
      <c r="O567" s="258" t="s">
        <v>267</v>
      </c>
      <c r="P567" s="258" t="s">
        <v>267</v>
      </c>
      <c r="Q567" s="258" t="s">
        <v>265</v>
      </c>
      <c r="R567" s="258" t="s">
        <v>265</v>
      </c>
      <c r="S567" s="258" t="s">
        <v>265</v>
      </c>
      <c r="T567" s="258" t="s">
        <v>267</v>
      </c>
      <c r="U567" s="258" t="s">
        <v>267</v>
      </c>
      <c r="V567" s="258" t="s">
        <v>267</v>
      </c>
      <c r="W567" s="258" t="s">
        <v>267</v>
      </c>
      <c r="X567" s="258" t="s">
        <v>267</v>
      </c>
      <c r="Y567" s="258" t="s">
        <v>267</v>
      </c>
      <c r="Z567" s="258" t="s">
        <v>267</v>
      </c>
      <c r="AA567" s="258" t="s">
        <v>265</v>
      </c>
      <c r="AB567" s="258" t="s">
        <v>267</v>
      </c>
      <c r="AC567" s="258" t="s">
        <v>267</v>
      </c>
      <c r="AD567" s="258" t="s">
        <v>267</v>
      </c>
      <c r="AE567" s="258" t="s">
        <v>267</v>
      </c>
      <c r="AF567" s="258" t="s">
        <v>267</v>
      </c>
      <c r="AG567" s="258" t="s">
        <v>267</v>
      </c>
      <c r="AH567" s="258" t="s">
        <v>265</v>
      </c>
      <c r="AI567" s="258" t="s">
        <v>267</v>
      </c>
      <c r="AJ567" s="258" t="s">
        <v>265</v>
      </c>
      <c r="AK567" s="258" t="s">
        <v>265</v>
      </c>
      <c r="AL567" s="258" t="s">
        <v>267</v>
      </c>
      <c r="AM567" s="258" t="s">
        <v>267</v>
      </c>
      <c r="AN567" s="258" t="s">
        <v>265</v>
      </c>
      <c r="AO567" s="258" t="s">
        <v>267</v>
      </c>
      <c r="AP567" s="258" t="s">
        <v>265</v>
      </c>
    </row>
    <row r="568" spans="1:42" x14ac:dyDescent="0.2">
      <c r="A568" s="258">
        <v>211410</v>
      </c>
      <c r="B568" s="258" t="str">
        <f>VLOOKUP(A568,'[2]اعلام كامل'!$A$2:$E$7000,5,0)</f>
        <v>س4</v>
      </c>
      <c r="C568" s="258" t="s">
        <v>267</v>
      </c>
      <c r="D568" s="258" t="s">
        <v>267</v>
      </c>
      <c r="E568" s="258" t="s">
        <v>267</v>
      </c>
      <c r="F568" s="258" t="s">
        <v>267</v>
      </c>
      <c r="G568" s="258" t="s">
        <v>267</v>
      </c>
      <c r="H568" s="258" t="s">
        <v>266</v>
      </c>
      <c r="I568" s="258" t="s">
        <v>267</v>
      </c>
      <c r="J568" s="258" t="s">
        <v>267</v>
      </c>
      <c r="K568" s="258" t="s">
        <v>267</v>
      </c>
      <c r="L568" s="258" t="s">
        <v>267</v>
      </c>
      <c r="M568" s="258" t="s">
        <v>267</v>
      </c>
      <c r="N568" s="258" t="s">
        <v>267</v>
      </c>
      <c r="O568" s="258" t="s">
        <v>267</v>
      </c>
      <c r="P568" s="258" t="s">
        <v>265</v>
      </c>
      <c r="Q568" s="258" t="s">
        <v>267</v>
      </c>
      <c r="R568" s="258" t="s">
        <v>267</v>
      </c>
      <c r="S568" s="258" t="s">
        <v>267</v>
      </c>
      <c r="T568" s="258" t="s">
        <v>267</v>
      </c>
      <c r="U568" s="258" t="s">
        <v>267</v>
      </c>
      <c r="V568" s="258" t="s">
        <v>267</v>
      </c>
      <c r="W568" s="258" t="s">
        <v>267</v>
      </c>
      <c r="X568" s="258" t="s">
        <v>267</v>
      </c>
      <c r="Y568" s="258" t="s">
        <v>267</v>
      </c>
      <c r="Z568" s="258" t="s">
        <v>267</v>
      </c>
      <c r="AA568" s="258" t="s">
        <v>267</v>
      </c>
      <c r="AB568" s="258" t="s">
        <v>267</v>
      </c>
      <c r="AC568" s="258" t="s">
        <v>267</v>
      </c>
      <c r="AD568" s="258" t="s">
        <v>266</v>
      </c>
      <c r="AE568" s="258" t="s">
        <v>267</v>
      </c>
      <c r="AF568" s="258" t="s">
        <v>267</v>
      </c>
      <c r="AG568" s="258" t="s">
        <v>267</v>
      </c>
      <c r="AH568" s="258" t="s">
        <v>267</v>
      </c>
      <c r="AI568" s="258" t="s">
        <v>267</v>
      </c>
      <c r="AJ568" s="258" t="s">
        <v>267</v>
      </c>
      <c r="AK568" s="258" t="s">
        <v>266</v>
      </c>
      <c r="AL568" s="258" t="s">
        <v>267</v>
      </c>
      <c r="AM568" s="258" t="s">
        <v>266</v>
      </c>
      <c r="AN568" s="258" t="s">
        <v>266</v>
      </c>
      <c r="AO568" s="258" t="s">
        <v>266</v>
      </c>
      <c r="AP568" s="258" t="s">
        <v>267</v>
      </c>
    </row>
    <row r="569" spans="1:42" x14ac:dyDescent="0.2">
      <c r="A569" s="258">
        <v>211415</v>
      </c>
      <c r="B569" s="258" t="str">
        <f>VLOOKUP(A569,'[2]اعلام كامل'!$A$2:$E$7000,5,0)</f>
        <v>س4</v>
      </c>
      <c r="C569" s="258" t="s">
        <v>265</v>
      </c>
      <c r="D569" s="258" t="s">
        <v>267</v>
      </c>
      <c r="E569" s="258" t="s">
        <v>267</v>
      </c>
      <c r="F569" s="258" t="s">
        <v>265</v>
      </c>
      <c r="G569" s="258" t="s">
        <v>265</v>
      </c>
      <c r="H569" s="258" t="s">
        <v>267</v>
      </c>
      <c r="I569" s="258" t="s">
        <v>267</v>
      </c>
      <c r="J569" s="258" t="s">
        <v>265</v>
      </c>
      <c r="K569" s="258" t="s">
        <v>265</v>
      </c>
      <c r="L569" s="258" t="s">
        <v>267</v>
      </c>
      <c r="M569" s="258" t="s">
        <v>265</v>
      </c>
      <c r="N569" s="258" t="s">
        <v>267</v>
      </c>
      <c r="O569" s="258" t="s">
        <v>267</v>
      </c>
      <c r="P569" s="258" t="s">
        <v>267</v>
      </c>
      <c r="Q569" s="258" t="s">
        <v>265</v>
      </c>
      <c r="R569" s="258" t="s">
        <v>267</v>
      </c>
      <c r="S569" s="258" t="s">
        <v>265</v>
      </c>
      <c r="T569" s="258" t="s">
        <v>267</v>
      </c>
      <c r="U569" s="258" t="s">
        <v>267</v>
      </c>
      <c r="V569" s="258" t="s">
        <v>267</v>
      </c>
      <c r="W569" s="258" t="s">
        <v>265</v>
      </c>
      <c r="X569" s="258" t="s">
        <v>267</v>
      </c>
      <c r="Y569" s="258" t="s">
        <v>265</v>
      </c>
      <c r="Z569" s="258" t="s">
        <v>265</v>
      </c>
      <c r="AA569" s="258" t="s">
        <v>265</v>
      </c>
      <c r="AB569" s="258" t="s">
        <v>265</v>
      </c>
      <c r="AC569" s="258" t="s">
        <v>265</v>
      </c>
      <c r="AD569" s="258" t="s">
        <v>265</v>
      </c>
      <c r="AE569" s="258" t="s">
        <v>265</v>
      </c>
      <c r="AF569" s="258" t="s">
        <v>265</v>
      </c>
      <c r="AG569" s="258" t="s">
        <v>265</v>
      </c>
      <c r="AH569" s="258" t="s">
        <v>267</v>
      </c>
      <c r="AI569" s="258" t="s">
        <v>266</v>
      </c>
      <c r="AJ569" s="258" t="s">
        <v>265</v>
      </c>
      <c r="AK569" s="258" t="s">
        <v>265</v>
      </c>
      <c r="AL569" s="258" t="s">
        <v>266</v>
      </c>
      <c r="AM569" s="258" t="s">
        <v>266</v>
      </c>
      <c r="AN569" s="258" t="s">
        <v>266</v>
      </c>
      <c r="AO569" s="258" t="s">
        <v>266</v>
      </c>
      <c r="AP569" s="258" t="s">
        <v>266</v>
      </c>
    </row>
    <row r="570" spans="1:42" x14ac:dyDescent="0.2">
      <c r="A570" s="258">
        <v>211419</v>
      </c>
      <c r="B570" s="258" t="str">
        <f>VLOOKUP(A570,'[2]اعلام كامل'!$A$2:$E$7000,5,0)</f>
        <v>س4</v>
      </c>
      <c r="C570" s="258" t="s">
        <v>265</v>
      </c>
      <c r="D570" s="258" t="s">
        <v>267</v>
      </c>
      <c r="E570" s="258" t="s">
        <v>265</v>
      </c>
      <c r="F570" s="258" t="s">
        <v>267</v>
      </c>
      <c r="G570" s="258" t="s">
        <v>265</v>
      </c>
      <c r="H570" s="258" t="s">
        <v>267</v>
      </c>
      <c r="I570" s="258" t="s">
        <v>267</v>
      </c>
      <c r="J570" s="258" t="s">
        <v>267</v>
      </c>
      <c r="K570" s="258" t="s">
        <v>267</v>
      </c>
      <c r="L570" s="258" t="s">
        <v>267</v>
      </c>
      <c r="M570" s="258" t="s">
        <v>267</v>
      </c>
      <c r="N570" s="258" t="s">
        <v>267</v>
      </c>
      <c r="O570" s="258" t="s">
        <v>267</v>
      </c>
      <c r="P570" s="258" t="s">
        <v>267</v>
      </c>
      <c r="Q570" s="258" t="s">
        <v>267</v>
      </c>
      <c r="R570" s="258" t="s">
        <v>265</v>
      </c>
      <c r="S570" s="258" t="s">
        <v>265</v>
      </c>
      <c r="T570" s="258" t="s">
        <v>265</v>
      </c>
      <c r="U570" s="258" t="s">
        <v>265</v>
      </c>
      <c r="V570" s="258" t="s">
        <v>265</v>
      </c>
      <c r="W570" s="258" t="s">
        <v>267</v>
      </c>
      <c r="X570" s="258" t="s">
        <v>267</v>
      </c>
      <c r="Y570" s="258" t="s">
        <v>265</v>
      </c>
      <c r="Z570" s="258" t="s">
        <v>267</v>
      </c>
      <c r="AA570" s="258" t="s">
        <v>265</v>
      </c>
      <c r="AB570" s="258" t="s">
        <v>267</v>
      </c>
      <c r="AC570" s="258" t="s">
        <v>267</v>
      </c>
      <c r="AD570" s="258" t="s">
        <v>267</v>
      </c>
      <c r="AE570" s="258" t="s">
        <v>265</v>
      </c>
      <c r="AF570" s="258" t="s">
        <v>267</v>
      </c>
      <c r="AG570" s="258" t="s">
        <v>267</v>
      </c>
      <c r="AH570" s="258" t="s">
        <v>265</v>
      </c>
      <c r="AI570" s="258" t="s">
        <v>265</v>
      </c>
      <c r="AJ570" s="258" t="s">
        <v>267</v>
      </c>
      <c r="AK570" s="258" t="s">
        <v>265</v>
      </c>
      <c r="AL570" s="258" t="s">
        <v>267</v>
      </c>
      <c r="AM570" s="258" t="s">
        <v>267</v>
      </c>
      <c r="AN570" s="258" t="s">
        <v>267</v>
      </c>
      <c r="AO570" s="258" t="s">
        <v>265</v>
      </c>
      <c r="AP570" s="258" t="s">
        <v>265</v>
      </c>
    </row>
    <row r="571" spans="1:42" x14ac:dyDescent="0.2">
      <c r="A571" s="258">
        <v>211420</v>
      </c>
      <c r="B571" s="258" t="str">
        <f>VLOOKUP(A571,'[2]اعلام كامل'!$A$2:$E$7000,5,0)</f>
        <v>س4</v>
      </c>
      <c r="C571" s="258" t="s">
        <v>265</v>
      </c>
      <c r="D571" s="258" t="s">
        <v>267</v>
      </c>
      <c r="E571" s="258" t="s">
        <v>267</v>
      </c>
      <c r="F571" s="258" t="s">
        <v>267</v>
      </c>
      <c r="G571" s="258" t="s">
        <v>265</v>
      </c>
      <c r="H571" s="258" t="s">
        <v>265</v>
      </c>
      <c r="I571" s="258" t="s">
        <v>267</v>
      </c>
      <c r="J571" s="258" t="s">
        <v>265</v>
      </c>
      <c r="K571" s="258" t="s">
        <v>265</v>
      </c>
      <c r="L571" s="258" t="s">
        <v>267</v>
      </c>
      <c r="M571" s="258" t="s">
        <v>265</v>
      </c>
      <c r="N571" s="258" t="s">
        <v>267</v>
      </c>
      <c r="O571" s="258" t="s">
        <v>267</v>
      </c>
      <c r="P571" s="258" t="s">
        <v>265</v>
      </c>
      <c r="Q571" s="258" t="s">
        <v>265</v>
      </c>
      <c r="R571" s="258" t="s">
        <v>267</v>
      </c>
      <c r="S571" s="258" t="s">
        <v>267</v>
      </c>
      <c r="T571" s="258" t="s">
        <v>267</v>
      </c>
      <c r="U571" s="258" t="s">
        <v>267</v>
      </c>
      <c r="V571" s="258" t="s">
        <v>265</v>
      </c>
      <c r="W571" s="258" t="s">
        <v>265</v>
      </c>
      <c r="X571" s="258" t="s">
        <v>265</v>
      </c>
      <c r="Y571" s="258" t="s">
        <v>265</v>
      </c>
      <c r="Z571" s="258" t="s">
        <v>267</v>
      </c>
      <c r="AA571" s="258" t="s">
        <v>265</v>
      </c>
      <c r="AB571" s="258" t="s">
        <v>267</v>
      </c>
      <c r="AC571" s="258" t="s">
        <v>267</v>
      </c>
      <c r="AD571" s="258" t="s">
        <v>267</v>
      </c>
      <c r="AE571" s="258" t="s">
        <v>267</v>
      </c>
      <c r="AF571" s="258" t="s">
        <v>265</v>
      </c>
      <c r="AG571" s="258" t="s">
        <v>266</v>
      </c>
      <c r="AH571" s="258" t="s">
        <v>267</v>
      </c>
      <c r="AI571" s="258" t="s">
        <v>266</v>
      </c>
      <c r="AJ571" s="258" t="s">
        <v>267</v>
      </c>
      <c r="AK571" s="258" t="s">
        <v>265</v>
      </c>
      <c r="AL571" s="258" t="s">
        <v>266</v>
      </c>
      <c r="AM571" s="258" t="s">
        <v>266</v>
      </c>
      <c r="AN571" s="258" t="s">
        <v>266</v>
      </c>
      <c r="AO571" s="258" t="s">
        <v>266</v>
      </c>
      <c r="AP571" s="258" t="s">
        <v>266</v>
      </c>
    </row>
    <row r="572" spans="1:42" x14ac:dyDescent="0.2">
      <c r="A572" s="258">
        <v>211428</v>
      </c>
      <c r="B572" s="258" t="str">
        <f>VLOOKUP(A572,'[2]اعلام كامل'!$A$2:$E$7000,5,0)</f>
        <v>س4</v>
      </c>
      <c r="C572" s="258" t="s">
        <v>265</v>
      </c>
      <c r="D572" s="258" t="s">
        <v>265</v>
      </c>
      <c r="E572" s="258" t="s">
        <v>267</v>
      </c>
      <c r="F572" s="258" t="s">
        <v>267</v>
      </c>
      <c r="G572" s="258" t="s">
        <v>267</v>
      </c>
      <c r="H572" s="258" t="s">
        <v>265</v>
      </c>
      <c r="I572" s="258" t="s">
        <v>267</v>
      </c>
      <c r="J572" s="258" t="s">
        <v>265</v>
      </c>
      <c r="K572" s="258" t="s">
        <v>265</v>
      </c>
      <c r="L572" s="258" t="s">
        <v>267</v>
      </c>
      <c r="M572" s="258" t="s">
        <v>267</v>
      </c>
      <c r="N572" s="258" t="s">
        <v>267</v>
      </c>
      <c r="O572" s="258" t="s">
        <v>265</v>
      </c>
      <c r="P572" s="258" t="s">
        <v>265</v>
      </c>
      <c r="Q572" s="258" t="s">
        <v>267</v>
      </c>
      <c r="R572" s="258" t="s">
        <v>265</v>
      </c>
      <c r="S572" s="258" t="s">
        <v>265</v>
      </c>
      <c r="T572" s="258" t="s">
        <v>267</v>
      </c>
      <c r="U572" s="258" t="s">
        <v>267</v>
      </c>
      <c r="V572" s="258" t="s">
        <v>267</v>
      </c>
      <c r="W572" s="258" t="s">
        <v>267</v>
      </c>
      <c r="X572" s="258" t="s">
        <v>267</v>
      </c>
      <c r="Y572" s="258" t="s">
        <v>267</v>
      </c>
      <c r="Z572" s="258" t="s">
        <v>265</v>
      </c>
      <c r="AA572" s="258" t="s">
        <v>265</v>
      </c>
      <c r="AB572" s="258" t="s">
        <v>265</v>
      </c>
      <c r="AC572" s="258" t="s">
        <v>267</v>
      </c>
      <c r="AD572" s="258" t="s">
        <v>265</v>
      </c>
      <c r="AE572" s="258" t="s">
        <v>265</v>
      </c>
      <c r="AF572" s="258" t="s">
        <v>265</v>
      </c>
      <c r="AG572" s="258" t="s">
        <v>267</v>
      </c>
      <c r="AH572" s="258" t="s">
        <v>267</v>
      </c>
      <c r="AI572" s="258" t="s">
        <v>266</v>
      </c>
      <c r="AJ572" s="258" t="s">
        <v>265</v>
      </c>
      <c r="AK572" s="258" t="s">
        <v>265</v>
      </c>
      <c r="AL572" s="258" t="s">
        <v>266</v>
      </c>
      <c r="AM572" s="258" t="s">
        <v>266</v>
      </c>
      <c r="AN572" s="258" t="s">
        <v>266</v>
      </c>
      <c r="AO572" s="258" t="s">
        <v>266</v>
      </c>
      <c r="AP572" s="258" t="s">
        <v>266</v>
      </c>
    </row>
    <row r="573" spans="1:42" x14ac:dyDescent="0.2">
      <c r="A573" s="258">
        <v>211440</v>
      </c>
      <c r="B573" s="258" t="str">
        <f>VLOOKUP(A573,'[2]اعلام كامل'!$A$2:$E$7000,5,0)</f>
        <v>س4</v>
      </c>
      <c r="C573" s="258" t="s">
        <v>267</v>
      </c>
      <c r="D573" s="258" t="s">
        <v>267</v>
      </c>
      <c r="E573" s="258" t="s">
        <v>265</v>
      </c>
      <c r="F573" s="258" t="s">
        <v>267</v>
      </c>
      <c r="G573" s="258" t="s">
        <v>267</v>
      </c>
      <c r="H573" s="258" t="s">
        <v>267</v>
      </c>
      <c r="I573" s="258" t="s">
        <v>267</v>
      </c>
      <c r="J573" s="258" t="s">
        <v>267</v>
      </c>
      <c r="K573" s="258" t="s">
        <v>265</v>
      </c>
      <c r="L573" s="258" t="s">
        <v>267</v>
      </c>
      <c r="M573" s="258" t="s">
        <v>267</v>
      </c>
      <c r="N573" s="258" t="s">
        <v>267</v>
      </c>
      <c r="O573" s="258" t="s">
        <v>267</v>
      </c>
      <c r="P573" s="258" t="s">
        <v>267</v>
      </c>
      <c r="Q573" s="258" t="s">
        <v>267</v>
      </c>
      <c r="R573" s="258" t="s">
        <v>265</v>
      </c>
      <c r="S573" s="258" t="s">
        <v>265</v>
      </c>
      <c r="T573" s="258" t="s">
        <v>267</v>
      </c>
      <c r="U573" s="258" t="s">
        <v>267</v>
      </c>
      <c r="V573" s="258" t="s">
        <v>267</v>
      </c>
      <c r="W573" s="258" t="s">
        <v>265</v>
      </c>
      <c r="X573" s="258" t="s">
        <v>265</v>
      </c>
      <c r="Y573" s="258" t="s">
        <v>267</v>
      </c>
      <c r="Z573" s="258" t="s">
        <v>267</v>
      </c>
      <c r="AA573" s="258" t="s">
        <v>265</v>
      </c>
      <c r="AB573" s="258" t="s">
        <v>265</v>
      </c>
      <c r="AC573" s="258" t="s">
        <v>265</v>
      </c>
      <c r="AD573" s="258" t="s">
        <v>267</v>
      </c>
      <c r="AE573" s="258" t="s">
        <v>267</v>
      </c>
      <c r="AF573" s="258" t="s">
        <v>267</v>
      </c>
      <c r="AG573" s="258" t="s">
        <v>267</v>
      </c>
      <c r="AH573" s="258" t="s">
        <v>266</v>
      </c>
      <c r="AI573" s="258" t="s">
        <v>266</v>
      </c>
      <c r="AJ573" s="258" t="s">
        <v>267</v>
      </c>
      <c r="AK573" s="258" t="s">
        <v>265</v>
      </c>
      <c r="AL573" s="258" t="s">
        <v>266</v>
      </c>
      <c r="AM573" s="258" t="s">
        <v>266</v>
      </c>
      <c r="AN573" s="258" t="s">
        <v>266</v>
      </c>
      <c r="AO573" s="258" t="s">
        <v>265</v>
      </c>
      <c r="AP573" s="258" t="s">
        <v>265</v>
      </c>
    </row>
    <row r="574" spans="1:42" x14ac:dyDescent="0.2">
      <c r="A574" s="258">
        <v>211466</v>
      </c>
      <c r="B574" s="258" t="str">
        <f>VLOOKUP(A574,'[2]اعلام كامل'!$A$2:$E$7000,5,0)</f>
        <v>س4</v>
      </c>
      <c r="C574" s="258" t="s">
        <v>267</v>
      </c>
      <c r="D574" s="258" t="s">
        <v>267</v>
      </c>
      <c r="E574" s="258" t="s">
        <v>267</v>
      </c>
      <c r="F574" s="258" t="s">
        <v>267</v>
      </c>
      <c r="G574" s="258" t="s">
        <v>267</v>
      </c>
      <c r="H574" s="258" t="s">
        <v>265</v>
      </c>
      <c r="I574" s="258" t="s">
        <v>267</v>
      </c>
      <c r="J574" s="258" t="s">
        <v>265</v>
      </c>
      <c r="K574" s="258" t="s">
        <v>267</v>
      </c>
      <c r="L574" s="258" t="s">
        <v>265</v>
      </c>
      <c r="M574" s="258" t="s">
        <v>267</v>
      </c>
      <c r="N574" s="258" t="s">
        <v>267</v>
      </c>
      <c r="O574" s="258" t="s">
        <v>267</v>
      </c>
      <c r="P574" s="258" t="s">
        <v>265</v>
      </c>
      <c r="Q574" s="258" t="s">
        <v>265</v>
      </c>
      <c r="R574" s="258" t="s">
        <v>267</v>
      </c>
      <c r="S574" s="258" t="s">
        <v>267</v>
      </c>
      <c r="T574" s="258" t="s">
        <v>267</v>
      </c>
      <c r="U574" s="258" t="s">
        <v>267</v>
      </c>
      <c r="V574" s="258" t="s">
        <v>267</v>
      </c>
      <c r="W574" s="258" t="s">
        <v>267</v>
      </c>
      <c r="X574" s="258" t="s">
        <v>265</v>
      </c>
      <c r="Y574" s="258" t="s">
        <v>265</v>
      </c>
      <c r="Z574" s="258" t="s">
        <v>267</v>
      </c>
      <c r="AA574" s="258" t="s">
        <v>265</v>
      </c>
      <c r="AB574" s="258" t="s">
        <v>267</v>
      </c>
      <c r="AC574" s="258" t="s">
        <v>267</v>
      </c>
      <c r="AD574" s="258" t="s">
        <v>266</v>
      </c>
      <c r="AE574" s="258" t="s">
        <v>267</v>
      </c>
      <c r="AF574" s="258" t="s">
        <v>267</v>
      </c>
      <c r="AG574" s="258" t="s">
        <v>266</v>
      </c>
      <c r="AH574" s="258" t="s">
        <v>267</v>
      </c>
      <c r="AI574" s="258" t="s">
        <v>266</v>
      </c>
      <c r="AJ574" s="258" t="s">
        <v>266</v>
      </c>
      <c r="AK574" s="258" t="s">
        <v>265</v>
      </c>
      <c r="AL574" s="258" t="s">
        <v>266</v>
      </c>
      <c r="AM574" s="258" t="s">
        <v>266</v>
      </c>
      <c r="AN574" s="258" t="s">
        <v>266</v>
      </c>
      <c r="AO574" s="258" t="s">
        <v>266</v>
      </c>
      <c r="AP574" s="258" t="s">
        <v>266</v>
      </c>
    </row>
    <row r="575" spans="1:42" x14ac:dyDescent="0.2">
      <c r="A575" s="258">
        <v>211471</v>
      </c>
      <c r="B575" s="258" t="str">
        <f>VLOOKUP(A575,'[2]اعلام كامل'!$A$2:$E$7000,5,0)</f>
        <v>س4</v>
      </c>
      <c r="C575" s="258" t="s">
        <v>265</v>
      </c>
      <c r="D575" s="258" t="s">
        <v>267</v>
      </c>
      <c r="E575" s="258" t="s">
        <v>265</v>
      </c>
      <c r="F575" s="258" t="s">
        <v>267</v>
      </c>
      <c r="G575" s="258" t="s">
        <v>265</v>
      </c>
      <c r="H575" s="258" t="s">
        <v>265</v>
      </c>
      <c r="I575" s="258" t="s">
        <v>267</v>
      </c>
      <c r="J575" s="258" t="s">
        <v>265</v>
      </c>
      <c r="K575" s="258" t="s">
        <v>265</v>
      </c>
      <c r="L575" s="258" t="s">
        <v>267</v>
      </c>
      <c r="M575" s="258" t="s">
        <v>267</v>
      </c>
      <c r="N575" s="258" t="s">
        <v>267</v>
      </c>
      <c r="O575" s="258" t="s">
        <v>267</v>
      </c>
      <c r="P575" s="258" t="s">
        <v>267</v>
      </c>
      <c r="Q575" s="258" t="s">
        <v>267</v>
      </c>
      <c r="R575" s="258" t="s">
        <v>265</v>
      </c>
      <c r="S575" s="258" t="s">
        <v>265</v>
      </c>
      <c r="T575" s="258" t="s">
        <v>267</v>
      </c>
      <c r="U575" s="258" t="s">
        <v>267</v>
      </c>
      <c r="V575" s="258" t="s">
        <v>267</v>
      </c>
      <c r="W575" s="258" t="s">
        <v>265</v>
      </c>
      <c r="X575" s="258" t="s">
        <v>267</v>
      </c>
      <c r="Y575" s="258" t="s">
        <v>267</v>
      </c>
      <c r="Z575" s="258" t="s">
        <v>267</v>
      </c>
      <c r="AA575" s="258" t="s">
        <v>265</v>
      </c>
      <c r="AB575" s="258" t="s">
        <v>265</v>
      </c>
      <c r="AC575" s="258" t="s">
        <v>267</v>
      </c>
      <c r="AD575" s="258" t="s">
        <v>265</v>
      </c>
      <c r="AE575" s="258" t="s">
        <v>265</v>
      </c>
      <c r="AF575" s="258" t="s">
        <v>267</v>
      </c>
      <c r="AG575" s="258" t="s">
        <v>265</v>
      </c>
      <c r="AH575" s="258" t="s">
        <v>267</v>
      </c>
      <c r="AI575" s="258" t="s">
        <v>266</v>
      </c>
      <c r="AJ575" s="258" t="s">
        <v>265</v>
      </c>
      <c r="AK575" s="258" t="s">
        <v>266</v>
      </c>
      <c r="AL575" s="258" t="s">
        <v>266</v>
      </c>
      <c r="AM575" s="258" t="s">
        <v>266</v>
      </c>
      <c r="AN575" s="258" t="s">
        <v>266</v>
      </c>
      <c r="AO575" s="258" t="s">
        <v>266</v>
      </c>
      <c r="AP575" s="258" t="s">
        <v>266</v>
      </c>
    </row>
    <row r="576" spans="1:42" x14ac:dyDescent="0.2">
      <c r="A576" s="258">
        <v>211497</v>
      </c>
      <c r="B576" s="258" t="str">
        <f>VLOOKUP(A576,'[2]اعلام كامل'!$A$2:$E$7000,5,0)</f>
        <v>س4</v>
      </c>
      <c r="C576" s="258" t="s">
        <v>267</v>
      </c>
      <c r="D576" s="258" t="s">
        <v>267</v>
      </c>
      <c r="E576" s="258" t="s">
        <v>267</v>
      </c>
      <c r="F576" s="258" t="s">
        <v>267</v>
      </c>
      <c r="G576" s="258" t="s">
        <v>267</v>
      </c>
      <c r="H576" s="258" t="s">
        <v>265</v>
      </c>
      <c r="I576" s="258" t="s">
        <v>267</v>
      </c>
      <c r="J576" s="258" t="s">
        <v>267</v>
      </c>
      <c r="K576" s="258" t="s">
        <v>267</v>
      </c>
      <c r="L576" s="258" t="s">
        <v>267</v>
      </c>
      <c r="M576" s="258" t="s">
        <v>267</v>
      </c>
      <c r="N576" s="258" t="s">
        <v>267</v>
      </c>
      <c r="O576" s="258" t="s">
        <v>267</v>
      </c>
      <c r="P576" s="258" t="s">
        <v>265</v>
      </c>
      <c r="Q576" s="258" t="s">
        <v>267</v>
      </c>
      <c r="R576" s="258" t="s">
        <v>267</v>
      </c>
      <c r="S576" s="258" t="s">
        <v>267</v>
      </c>
      <c r="T576" s="258" t="s">
        <v>267</v>
      </c>
      <c r="U576" s="258" t="s">
        <v>267</v>
      </c>
      <c r="V576" s="258" t="s">
        <v>267</v>
      </c>
      <c r="W576" s="258" t="s">
        <v>267</v>
      </c>
      <c r="X576" s="258" t="s">
        <v>267</v>
      </c>
      <c r="Y576" s="258" t="s">
        <v>267</v>
      </c>
      <c r="Z576" s="258" t="s">
        <v>265</v>
      </c>
      <c r="AA576" s="258" t="s">
        <v>267</v>
      </c>
      <c r="AB576" s="258" t="s">
        <v>267</v>
      </c>
      <c r="AC576" s="258" t="s">
        <v>267</v>
      </c>
      <c r="AD576" s="258" t="s">
        <v>267</v>
      </c>
      <c r="AE576" s="258" t="s">
        <v>267</v>
      </c>
      <c r="AF576" s="258" t="s">
        <v>267</v>
      </c>
      <c r="AG576" s="258" t="s">
        <v>265</v>
      </c>
      <c r="AH576" s="258" t="s">
        <v>267</v>
      </c>
      <c r="AI576" s="258" t="s">
        <v>267</v>
      </c>
      <c r="AJ576" s="258" t="s">
        <v>267</v>
      </c>
      <c r="AK576" s="258" t="s">
        <v>265</v>
      </c>
      <c r="AL576" s="258" t="s">
        <v>267</v>
      </c>
      <c r="AM576" s="258" t="s">
        <v>265</v>
      </c>
      <c r="AN576" s="258" t="s">
        <v>267</v>
      </c>
      <c r="AO576" s="258" t="s">
        <v>267</v>
      </c>
      <c r="AP576" s="258" t="s">
        <v>265</v>
      </c>
    </row>
    <row r="577" spans="1:42" x14ac:dyDescent="0.2">
      <c r="A577" s="258">
        <v>211503</v>
      </c>
      <c r="B577" s="258" t="str">
        <f>VLOOKUP(A577,'[2]اعلام كامل'!$A$2:$E$7000,5,0)</f>
        <v>س4</v>
      </c>
      <c r="C577" s="258" t="s">
        <v>266</v>
      </c>
      <c r="D577" s="258" t="s">
        <v>267</v>
      </c>
      <c r="E577" s="258" t="s">
        <v>267</v>
      </c>
      <c r="F577" s="258" t="s">
        <v>267</v>
      </c>
      <c r="G577" s="258" t="s">
        <v>267</v>
      </c>
      <c r="H577" s="258" t="s">
        <v>266</v>
      </c>
      <c r="I577" s="258" t="s">
        <v>267</v>
      </c>
      <c r="J577" s="258" t="s">
        <v>267</v>
      </c>
      <c r="K577" s="258" t="s">
        <v>267</v>
      </c>
      <c r="L577" s="258" t="s">
        <v>267</v>
      </c>
      <c r="M577" s="258" t="s">
        <v>267</v>
      </c>
      <c r="N577" s="258" t="s">
        <v>267</v>
      </c>
      <c r="O577" s="258" t="s">
        <v>267</v>
      </c>
      <c r="P577" s="258" t="s">
        <v>267</v>
      </c>
      <c r="Q577" s="258" t="s">
        <v>265</v>
      </c>
      <c r="R577" s="258" t="s">
        <v>265</v>
      </c>
      <c r="S577" s="258" t="s">
        <v>265</v>
      </c>
      <c r="T577" s="258" t="s">
        <v>267</v>
      </c>
      <c r="U577" s="258" t="s">
        <v>267</v>
      </c>
      <c r="V577" s="258" t="s">
        <v>267</v>
      </c>
      <c r="W577" s="258" t="s">
        <v>265</v>
      </c>
      <c r="X577" s="258" t="s">
        <v>265</v>
      </c>
      <c r="Y577" s="258" t="s">
        <v>265</v>
      </c>
      <c r="Z577" s="258" t="s">
        <v>265</v>
      </c>
      <c r="AA577" s="258" t="s">
        <v>265</v>
      </c>
      <c r="AB577" s="258" t="s">
        <v>265</v>
      </c>
      <c r="AC577" s="258" t="s">
        <v>265</v>
      </c>
      <c r="AD577" s="258" t="s">
        <v>265</v>
      </c>
      <c r="AE577" s="258" t="s">
        <v>266</v>
      </c>
      <c r="AF577" s="258" t="s">
        <v>265</v>
      </c>
      <c r="AG577" s="258" t="s">
        <v>267</v>
      </c>
      <c r="AH577" s="258" t="s">
        <v>267</v>
      </c>
      <c r="AI577" s="258" t="s">
        <v>265</v>
      </c>
      <c r="AJ577" s="258" t="s">
        <v>267</v>
      </c>
      <c r="AK577" s="258" t="s">
        <v>265</v>
      </c>
      <c r="AL577" s="258" t="s">
        <v>267</v>
      </c>
      <c r="AM577" s="258" t="s">
        <v>266</v>
      </c>
      <c r="AN577" s="258" t="s">
        <v>266</v>
      </c>
      <c r="AO577" s="258" t="s">
        <v>267</v>
      </c>
      <c r="AP577" s="258" t="s">
        <v>267</v>
      </c>
    </row>
    <row r="578" spans="1:42" x14ac:dyDescent="0.2">
      <c r="A578" s="258">
        <v>211533</v>
      </c>
      <c r="B578" s="258" t="str">
        <f>VLOOKUP(A578,'[2]اعلام كامل'!$A$2:$E$7000,5,0)</f>
        <v>س4</v>
      </c>
      <c r="C578" s="258" t="s">
        <v>265</v>
      </c>
      <c r="D578" s="258" t="s">
        <v>267</v>
      </c>
      <c r="E578" s="258" t="s">
        <v>267</v>
      </c>
      <c r="F578" s="258" t="s">
        <v>267</v>
      </c>
      <c r="G578" s="258" t="s">
        <v>265</v>
      </c>
      <c r="H578" s="258" t="s">
        <v>266</v>
      </c>
      <c r="I578" s="258" t="s">
        <v>267</v>
      </c>
      <c r="J578" s="258" t="s">
        <v>267</v>
      </c>
      <c r="K578" s="258" t="s">
        <v>267</v>
      </c>
      <c r="L578" s="258" t="s">
        <v>267</v>
      </c>
      <c r="M578" s="258" t="s">
        <v>267</v>
      </c>
      <c r="N578" s="258" t="s">
        <v>267</v>
      </c>
      <c r="O578" s="258" t="s">
        <v>267</v>
      </c>
      <c r="P578" s="258" t="s">
        <v>265</v>
      </c>
      <c r="Q578" s="258" t="s">
        <v>265</v>
      </c>
      <c r="R578" s="258" t="s">
        <v>267</v>
      </c>
      <c r="S578" s="258" t="s">
        <v>267</v>
      </c>
      <c r="T578" s="258" t="s">
        <v>267</v>
      </c>
      <c r="U578" s="258" t="s">
        <v>267</v>
      </c>
      <c r="V578" s="258" t="s">
        <v>267</v>
      </c>
      <c r="W578" s="258" t="s">
        <v>267</v>
      </c>
      <c r="X578" s="258" t="s">
        <v>267</v>
      </c>
      <c r="Y578" s="258" t="s">
        <v>267</v>
      </c>
      <c r="Z578" s="258" t="s">
        <v>267</v>
      </c>
      <c r="AA578" s="258" t="s">
        <v>265</v>
      </c>
      <c r="AB578" s="258" t="s">
        <v>265</v>
      </c>
      <c r="AC578" s="258" t="s">
        <v>265</v>
      </c>
      <c r="AD578" s="258" t="s">
        <v>265</v>
      </c>
      <c r="AE578" s="258" t="s">
        <v>267</v>
      </c>
      <c r="AF578" s="258" t="s">
        <v>265</v>
      </c>
      <c r="AG578" s="258" t="s">
        <v>265</v>
      </c>
      <c r="AH578" s="258" t="s">
        <v>267</v>
      </c>
      <c r="AI578" s="258" t="s">
        <v>266</v>
      </c>
      <c r="AJ578" s="258" t="s">
        <v>266</v>
      </c>
      <c r="AK578" s="258" t="s">
        <v>266</v>
      </c>
      <c r="AL578" s="258" t="s">
        <v>267</v>
      </c>
      <c r="AM578" s="258" t="s">
        <v>267</v>
      </c>
      <c r="AN578" s="258" t="s">
        <v>267</v>
      </c>
      <c r="AO578" s="258" t="s">
        <v>267</v>
      </c>
      <c r="AP578" s="258" t="s">
        <v>267</v>
      </c>
    </row>
    <row r="579" spans="1:42" x14ac:dyDescent="0.2">
      <c r="A579" s="258">
        <v>211536</v>
      </c>
      <c r="B579" s="258" t="str">
        <f>VLOOKUP(A579,'[2]اعلام كامل'!$A$2:$E$7000,5,0)</f>
        <v>س4</v>
      </c>
      <c r="C579" s="258" t="s">
        <v>267</v>
      </c>
      <c r="D579" s="258" t="s">
        <v>267</v>
      </c>
      <c r="E579" s="258" t="s">
        <v>265</v>
      </c>
      <c r="F579" s="258" t="s">
        <v>267</v>
      </c>
      <c r="G579" s="258" t="s">
        <v>265</v>
      </c>
      <c r="H579" s="258" t="s">
        <v>265</v>
      </c>
      <c r="I579" s="258" t="s">
        <v>267</v>
      </c>
      <c r="J579" s="258" t="s">
        <v>267</v>
      </c>
      <c r="K579" s="258" t="s">
        <v>265</v>
      </c>
      <c r="L579" s="258" t="s">
        <v>265</v>
      </c>
      <c r="M579" s="258" t="s">
        <v>267</v>
      </c>
      <c r="N579" s="258" t="s">
        <v>267</v>
      </c>
      <c r="O579" s="258" t="s">
        <v>267</v>
      </c>
      <c r="P579" s="258" t="s">
        <v>265</v>
      </c>
      <c r="Q579" s="258" t="s">
        <v>267</v>
      </c>
      <c r="R579" s="258" t="s">
        <v>265</v>
      </c>
      <c r="S579" s="258" t="s">
        <v>267</v>
      </c>
      <c r="T579" s="258" t="s">
        <v>267</v>
      </c>
      <c r="U579" s="258" t="s">
        <v>267</v>
      </c>
      <c r="V579" s="258" t="s">
        <v>267</v>
      </c>
      <c r="W579" s="258" t="s">
        <v>265</v>
      </c>
      <c r="X579" s="258" t="s">
        <v>265</v>
      </c>
      <c r="Y579" s="258" t="s">
        <v>267</v>
      </c>
      <c r="Z579" s="258" t="s">
        <v>267</v>
      </c>
      <c r="AA579" s="258" t="s">
        <v>267</v>
      </c>
      <c r="AB579" s="258" t="s">
        <v>267</v>
      </c>
      <c r="AC579" s="258" t="s">
        <v>267</v>
      </c>
      <c r="AD579" s="258" t="s">
        <v>267</v>
      </c>
      <c r="AE579" s="258" t="s">
        <v>267</v>
      </c>
      <c r="AF579" s="258" t="s">
        <v>267</v>
      </c>
      <c r="AG579" s="258" t="s">
        <v>265</v>
      </c>
      <c r="AH579" s="258" t="s">
        <v>267</v>
      </c>
      <c r="AI579" s="258" t="s">
        <v>265</v>
      </c>
      <c r="AJ579" s="258" t="s">
        <v>267</v>
      </c>
      <c r="AK579" s="258" t="s">
        <v>265</v>
      </c>
      <c r="AL579" s="258" t="s">
        <v>267</v>
      </c>
      <c r="AM579" s="258" t="s">
        <v>265</v>
      </c>
      <c r="AN579" s="258" t="s">
        <v>265</v>
      </c>
      <c r="AO579" s="258" t="s">
        <v>267</v>
      </c>
      <c r="AP579" s="258" t="s">
        <v>265</v>
      </c>
    </row>
    <row r="580" spans="1:42" x14ac:dyDescent="0.2">
      <c r="A580" s="258">
        <v>211551</v>
      </c>
      <c r="B580" s="258" t="str">
        <f>VLOOKUP(A580,'[2]اعلام كامل'!$A$2:$E$7000,5,0)</f>
        <v>س4</v>
      </c>
      <c r="C580" s="258" t="s">
        <v>265</v>
      </c>
      <c r="D580" s="258" t="s">
        <v>267</v>
      </c>
      <c r="E580" s="258" t="s">
        <v>267</v>
      </c>
      <c r="F580" s="258" t="s">
        <v>265</v>
      </c>
      <c r="G580" s="258" t="s">
        <v>265</v>
      </c>
      <c r="H580" s="258" t="s">
        <v>267</v>
      </c>
      <c r="I580" s="258" t="s">
        <v>265</v>
      </c>
      <c r="J580" s="258" t="s">
        <v>265</v>
      </c>
      <c r="K580" s="258" t="s">
        <v>267</v>
      </c>
      <c r="L580" s="258" t="s">
        <v>267</v>
      </c>
      <c r="M580" s="258" t="s">
        <v>267</v>
      </c>
      <c r="N580" s="258" t="s">
        <v>267</v>
      </c>
      <c r="O580" s="258" t="s">
        <v>267</v>
      </c>
      <c r="P580" s="258" t="s">
        <v>267</v>
      </c>
      <c r="Q580" s="258" t="s">
        <v>267</v>
      </c>
      <c r="R580" s="258" t="s">
        <v>265</v>
      </c>
      <c r="S580" s="258" t="s">
        <v>265</v>
      </c>
      <c r="T580" s="258" t="s">
        <v>267</v>
      </c>
      <c r="U580" s="258" t="s">
        <v>267</v>
      </c>
      <c r="V580" s="258" t="s">
        <v>267</v>
      </c>
      <c r="W580" s="258" t="s">
        <v>267</v>
      </c>
      <c r="X580" s="258" t="s">
        <v>267</v>
      </c>
      <c r="Y580" s="258" t="s">
        <v>265</v>
      </c>
      <c r="Z580" s="258" t="s">
        <v>267</v>
      </c>
      <c r="AA580" s="258" t="s">
        <v>267</v>
      </c>
      <c r="AB580" s="258" t="s">
        <v>265</v>
      </c>
      <c r="AC580" s="258" t="s">
        <v>267</v>
      </c>
      <c r="AD580" s="258" t="s">
        <v>267</v>
      </c>
      <c r="AE580" s="258" t="s">
        <v>265</v>
      </c>
      <c r="AF580" s="258" t="s">
        <v>265</v>
      </c>
      <c r="AG580" s="258" t="s">
        <v>267</v>
      </c>
      <c r="AH580" s="258" t="s">
        <v>265</v>
      </c>
      <c r="AI580" s="258" t="s">
        <v>265</v>
      </c>
      <c r="AJ580" s="258" t="s">
        <v>265</v>
      </c>
      <c r="AK580" s="258" t="s">
        <v>265</v>
      </c>
      <c r="AL580" s="258" t="s">
        <v>267</v>
      </c>
      <c r="AM580" s="258" t="s">
        <v>267</v>
      </c>
      <c r="AN580" s="258" t="s">
        <v>267</v>
      </c>
      <c r="AO580" s="258" t="s">
        <v>267</v>
      </c>
      <c r="AP580" s="258" t="s">
        <v>267</v>
      </c>
    </row>
    <row r="581" spans="1:42" x14ac:dyDescent="0.2">
      <c r="A581" s="258">
        <v>211561</v>
      </c>
      <c r="B581" s="258" t="str">
        <f>VLOOKUP(A581,'[2]اعلام كامل'!$A$2:$E$7000,5,0)</f>
        <v>س4</v>
      </c>
      <c r="C581" s="258" t="s">
        <v>265</v>
      </c>
      <c r="D581" s="258" t="s">
        <v>267</v>
      </c>
      <c r="E581" s="258" t="s">
        <v>265</v>
      </c>
      <c r="F581" s="258" t="s">
        <v>265</v>
      </c>
      <c r="G581" s="258" t="s">
        <v>267</v>
      </c>
      <c r="H581" s="258" t="s">
        <v>267</v>
      </c>
      <c r="I581" s="258" t="s">
        <v>267</v>
      </c>
      <c r="J581" s="258" t="s">
        <v>267</v>
      </c>
      <c r="K581" s="258" t="s">
        <v>267</v>
      </c>
      <c r="L581" s="258" t="s">
        <v>267</v>
      </c>
      <c r="M581" s="258" t="s">
        <v>265</v>
      </c>
      <c r="N581" s="258" t="s">
        <v>265</v>
      </c>
      <c r="O581" s="258" t="s">
        <v>267</v>
      </c>
      <c r="P581" s="258" t="s">
        <v>267</v>
      </c>
      <c r="Q581" s="258" t="s">
        <v>267</v>
      </c>
      <c r="R581" s="258" t="s">
        <v>267</v>
      </c>
      <c r="S581" s="258" t="s">
        <v>267</v>
      </c>
      <c r="T581" s="258" t="s">
        <v>267</v>
      </c>
      <c r="U581" s="258" t="s">
        <v>267</v>
      </c>
      <c r="V581" s="258" t="s">
        <v>267</v>
      </c>
      <c r="W581" s="258" t="s">
        <v>267</v>
      </c>
      <c r="X581" s="258" t="s">
        <v>265</v>
      </c>
      <c r="Y581" s="258" t="s">
        <v>266</v>
      </c>
      <c r="Z581" s="258" t="s">
        <v>267</v>
      </c>
      <c r="AA581" s="258" t="s">
        <v>265</v>
      </c>
      <c r="AB581" s="258" t="s">
        <v>267</v>
      </c>
      <c r="AC581" s="258" t="s">
        <v>267</v>
      </c>
      <c r="AD581" s="258" t="s">
        <v>267</v>
      </c>
      <c r="AE581" s="258" t="s">
        <v>266</v>
      </c>
      <c r="AF581" s="258" t="s">
        <v>265</v>
      </c>
      <c r="AG581" s="258" t="s">
        <v>267</v>
      </c>
      <c r="AH581" s="258" t="s">
        <v>265</v>
      </c>
      <c r="AI581" s="258" t="s">
        <v>265</v>
      </c>
      <c r="AJ581" s="258" t="s">
        <v>267</v>
      </c>
      <c r="AK581" s="258" t="s">
        <v>267</v>
      </c>
      <c r="AL581" s="258" t="s">
        <v>267</v>
      </c>
      <c r="AM581" s="258" t="s">
        <v>267</v>
      </c>
      <c r="AN581" s="258" t="s">
        <v>265</v>
      </c>
      <c r="AO581" s="258" t="s">
        <v>267</v>
      </c>
      <c r="AP581" s="258" t="s">
        <v>267</v>
      </c>
    </row>
    <row r="582" spans="1:42" x14ac:dyDescent="0.2">
      <c r="A582" s="258">
        <v>211565</v>
      </c>
      <c r="B582" s="258" t="str">
        <f>VLOOKUP(A582,'[2]اعلام كامل'!$A$2:$E$7000,5,0)</f>
        <v>س4</v>
      </c>
      <c r="C582" s="258" t="s">
        <v>267</v>
      </c>
      <c r="D582" s="258" t="s">
        <v>267</v>
      </c>
      <c r="E582" s="258" t="s">
        <v>267</v>
      </c>
      <c r="F582" s="258" t="s">
        <v>267</v>
      </c>
      <c r="G582" s="258" t="s">
        <v>265</v>
      </c>
      <c r="H582" s="258" t="s">
        <v>267</v>
      </c>
      <c r="I582" s="258" t="s">
        <v>267</v>
      </c>
      <c r="J582" s="258" t="s">
        <v>265</v>
      </c>
      <c r="K582" s="258" t="s">
        <v>265</v>
      </c>
      <c r="L582" s="258" t="s">
        <v>267</v>
      </c>
      <c r="M582" s="258" t="s">
        <v>267</v>
      </c>
      <c r="N582" s="258" t="s">
        <v>265</v>
      </c>
      <c r="O582" s="258" t="s">
        <v>267</v>
      </c>
      <c r="P582" s="258" t="s">
        <v>267</v>
      </c>
      <c r="Q582" s="258" t="s">
        <v>267</v>
      </c>
      <c r="R582" s="258" t="s">
        <v>265</v>
      </c>
      <c r="S582" s="258" t="s">
        <v>265</v>
      </c>
      <c r="T582" s="258" t="s">
        <v>267</v>
      </c>
      <c r="U582" s="258" t="s">
        <v>267</v>
      </c>
      <c r="V582" s="258" t="s">
        <v>267</v>
      </c>
      <c r="W582" s="258" t="s">
        <v>267</v>
      </c>
      <c r="X582" s="258" t="s">
        <v>267</v>
      </c>
      <c r="Y582" s="258" t="s">
        <v>265</v>
      </c>
      <c r="Z582" s="258" t="s">
        <v>265</v>
      </c>
      <c r="AA582" s="258" t="s">
        <v>265</v>
      </c>
      <c r="AB582" s="258" t="s">
        <v>267</v>
      </c>
      <c r="AC582" s="258" t="s">
        <v>267</v>
      </c>
      <c r="AD582" s="258" t="s">
        <v>267</v>
      </c>
      <c r="AE582" s="258" t="s">
        <v>267</v>
      </c>
      <c r="AF582" s="258" t="s">
        <v>265</v>
      </c>
      <c r="AG582" s="258" t="s">
        <v>265</v>
      </c>
      <c r="AH582" s="258" t="s">
        <v>267</v>
      </c>
      <c r="AI582" s="258" t="s">
        <v>267</v>
      </c>
      <c r="AJ582" s="258" t="s">
        <v>267</v>
      </c>
      <c r="AK582" s="258" t="s">
        <v>267</v>
      </c>
      <c r="AL582" s="258" t="s">
        <v>266</v>
      </c>
      <c r="AM582" s="258" t="s">
        <v>266</v>
      </c>
      <c r="AN582" s="258" t="s">
        <v>266</v>
      </c>
      <c r="AO582" s="258" t="s">
        <v>266</v>
      </c>
      <c r="AP582" s="258" t="s">
        <v>266</v>
      </c>
    </row>
    <row r="583" spans="1:42" x14ac:dyDescent="0.2">
      <c r="A583" s="258">
        <v>211568</v>
      </c>
      <c r="B583" s="258" t="str">
        <f>VLOOKUP(A583,'[2]اعلام كامل'!$A$2:$E$7000,5,0)</f>
        <v>س4</v>
      </c>
      <c r="C583" s="258" t="s">
        <v>265</v>
      </c>
      <c r="D583" s="258" t="s">
        <v>267</v>
      </c>
      <c r="E583" s="258" t="s">
        <v>267</v>
      </c>
      <c r="F583" s="258" t="s">
        <v>267</v>
      </c>
      <c r="G583" s="258" t="s">
        <v>267</v>
      </c>
      <c r="H583" s="258" t="s">
        <v>267</v>
      </c>
      <c r="I583" s="258" t="s">
        <v>267</v>
      </c>
      <c r="J583" s="258" t="s">
        <v>265</v>
      </c>
      <c r="K583" s="258" t="s">
        <v>267</v>
      </c>
      <c r="L583" s="258" t="s">
        <v>267</v>
      </c>
      <c r="M583" s="258" t="s">
        <v>267</v>
      </c>
      <c r="N583" s="258" t="s">
        <v>267</v>
      </c>
      <c r="O583" s="258" t="s">
        <v>267</v>
      </c>
      <c r="P583" s="258" t="s">
        <v>267</v>
      </c>
      <c r="Q583" s="258" t="s">
        <v>267</v>
      </c>
      <c r="R583" s="258" t="s">
        <v>267</v>
      </c>
      <c r="S583" s="258" t="s">
        <v>265</v>
      </c>
      <c r="T583" s="258" t="s">
        <v>267</v>
      </c>
      <c r="U583" s="258" t="s">
        <v>267</v>
      </c>
      <c r="V583" s="258" t="s">
        <v>267</v>
      </c>
      <c r="W583" s="258" t="s">
        <v>267</v>
      </c>
      <c r="X583" s="258" t="s">
        <v>267</v>
      </c>
      <c r="Y583" s="258" t="s">
        <v>267</v>
      </c>
      <c r="Z583" s="258" t="s">
        <v>267</v>
      </c>
      <c r="AA583" s="258" t="s">
        <v>265</v>
      </c>
      <c r="AB583" s="258" t="s">
        <v>265</v>
      </c>
      <c r="AC583" s="258" t="s">
        <v>267</v>
      </c>
      <c r="AD583" s="258" t="s">
        <v>267</v>
      </c>
      <c r="AE583" s="258" t="s">
        <v>267</v>
      </c>
      <c r="AF583" s="258" t="s">
        <v>267</v>
      </c>
      <c r="AG583" s="258" t="s">
        <v>267</v>
      </c>
      <c r="AH583" s="258" t="s">
        <v>267</v>
      </c>
      <c r="AI583" s="258" t="s">
        <v>265</v>
      </c>
      <c r="AJ583" s="258" t="s">
        <v>267</v>
      </c>
      <c r="AK583" s="258" t="s">
        <v>265</v>
      </c>
      <c r="AL583" s="258" t="s">
        <v>267</v>
      </c>
      <c r="AM583" s="258" t="s">
        <v>267</v>
      </c>
      <c r="AN583" s="258" t="s">
        <v>267</v>
      </c>
      <c r="AO583" s="258" t="s">
        <v>267</v>
      </c>
      <c r="AP583" s="258" t="s">
        <v>265</v>
      </c>
    </row>
    <row r="584" spans="1:42" x14ac:dyDescent="0.2">
      <c r="A584" s="258">
        <v>211573</v>
      </c>
      <c r="B584" s="258" t="str">
        <f>VLOOKUP(A584,'[2]اعلام كامل'!$A$2:$E$7000,5,0)</f>
        <v>س4</v>
      </c>
      <c r="C584" s="258" t="s">
        <v>265</v>
      </c>
      <c r="D584" s="258" t="s">
        <v>267</v>
      </c>
      <c r="E584" s="258" t="s">
        <v>265</v>
      </c>
      <c r="F584" s="258" t="s">
        <v>267</v>
      </c>
      <c r="G584" s="258" t="s">
        <v>267</v>
      </c>
      <c r="H584" s="258" t="s">
        <v>267</v>
      </c>
      <c r="I584" s="258" t="s">
        <v>267</v>
      </c>
      <c r="J584" s="258" t="s">
        <v>267</v>
      </c>
      <c r="K584" s="258" t="s">
        <v>267</v>
      </c>
      <c r="L584" s="258" t="s">
        <v>267</v>
      </c>
      <c r="M584" s="258" t="s">
        <v>267</v>
      </c>
      <c r="N584" s="258" t="s">
        <v>267</v>
      </c>
      <c r="O584" s="258" t="s">
        <v>267</v>
      </c>
      <c r="P584" s="258" t="s">
        <v>265</v>
      </c>
      <c r="Q584" s="258" t="s">
        <v>267</v>
      </c>
      <c r="R584" s="258" t="s">
        <v>266</v>
      </c>
      <c r="S584" s="258" t="s">
        <v>267</v>
      </c>
      <c r="T584" s="258" t="s">
        <v>267</v>
      </c>
      <c r="U584" s="258" t="s">
        <v>267</v>
      </c>
      <c r="V584" s="258" t="s">
        <v>267</v>
      </c>
      <c r="W584" s="258" t="s">
        <v>265</v>
      </c>
      <c r="X584" s="258" t="s">
        <v>265</v>
      </c>
      <c r="Y584" s="258" t="s">
        <v>265</v>
      </c>
      <c r="Z584" s="258" t="s">
        <v>265</v>
      </c>
      <c r="AA584" s="258" t="s">
        <v>265</v>
      </c>
      <c r="AB584" s="258" t="s">
        <v>267</v>
      </c>
      <c r="AC584" s="258" t="s">
        <v>267</v>
      </c>
      <c r="AD584" s="258" t="s">
        <v>267</v>
      </c>
      <c r="AE584" s="258" t="s">
        <v>266</v>
      </c>
      <c r="AF584" s="258" t="s">
        <v>267</v>
      </c>
      <c r="AG584" s="258" t="s">
        <v>265</v>
      </c>
      <c r="AH584" s="258" t="s">
        <v>267</v>
      </c>
      <c r="AI584" s="258" t="s">
        <v>267</v>
      </c>
      <c r="AJ584" s="258" t="s">
        <v>267</v>
      </c>
      <c r="AK584" s="258" t="s">
        <v>265</v>
      </c>
      <c r="AL584" s="258" t="s">
        <v>267</v>
      </c>
      <c r="AM584" s="258" t="s">
        <v>266</v>
      </c>
      <c r="AN584" s="258" t="s">
        <v>266</v>
      </c>
      <c r="AO584" s="258" t="s">
        <v>267</v>
      </c>
      <c r="AP584" s="258" t="s">
        <v>266</v>
      </c>
    </row>
    <row r="585" spans="1:42" x14ac:dyDescent="0.2">
      <c r="A585" s="258">
        <v>211615</v>
      </c>
      <c r="B585" s="258" t="str">
        <f>VLOOKUP(A585,'[2]اعلام كامل'!$A$2:$E$7000,5,0)</f>
        <v>س4</v>
      </c>
      <c r="C585" s="258" t="s">
        <v>265</v>
      </c>
      <c r="D585" s="258" t="s">
        <v>267</v>
      </c>
      <c r="E585" s="258" t="s">
        <v>265</v>
      </c>
      <c r="F585" s="258" t="s">
        <v>267</v>
      </c>
      <c r="G585" s="258" t="s">
        <v>265</v>
      </c>
      <c r="H585" s="258" t="s">
        <v>267</v>
      </c>
      <c r="I585" s="258" t="s">
        <v>267</v>
      </c>
      <c r="J585" s="258" t="s">
        <v>265</v>
      </c>
      <c r="K585" s="258" t="s">
        <v>267</v>
      </c>
      <c r="L585" s="258" t="s">
        <v>267</v>
      </c>
      <c r="M585" s="258" t="s">
        <v>265</v>
      </c>
      <c r="N585" s="258" t="s">
        <v>265</v>
      </c>
      <c r="O585" s="258" t="s">
        <v>267</v>
      </c>
      <c r="P585" s="258" t="s">
        <v>265</v>
      </c>
      <c r="Q585" s="258" t="s">
        <v>267</v>
      </c>
      <c r="R585" s="258" t="s">
        <v>267</v>
      </c>
      <c r="S585" s="258" t="s">
        <v>267</v>
      </c>
      <c r="T585" s="258" t="s">
        <v>267</v>
      </c>
      <c r="U585" s="258" t="s">
        <v>267</v>
      </c>
      <c r="V585" s="258" t="s">
        <v>267</v>
      </c>
      <c r="W585" s="258" t="s">
        <v>267</v>
      </c>
      <c r="X585" s="258" t="s">
        <v>267</v>
      </c>
      <c r="Y585" s="258" t="s">
        <v>265</v>
      </c>
      <c r="Z585" s="258" t="s">
        <v>267</v>
      </c>
      <c r="AA585" s="258" t="s">
        <v>265</v>
      </c>
      <c r="AB585" s="258" t="s">
        <v>267</v>
      </c>
      <c r="AC585" s="258" t="s">
        <v>267</v>
      </c>
      <c r="AD585" s="258" t="s">
        <v>267</v>
      </c>
      <c r="AE585" s="258" t="s">
        <v>267</v>
      </c>
      <c r="AF585" s="258" t="s">
        <v>267</v>
      </c>
      <c r="AG585" s="258" t="s">
        <v>267</v>
      </c>
      <c r="AH585" s="258" t="s">
        <v>267</v>
      </c>
      <c r="AI585" s="258" t="s">
        <v>265</v>
      </c>
      <c r="AJ585" s="258" t="s">
        <v>267</v>
      </c>
      <c r="AK585" s="258" t="s">
        <v>267</v>
      </c>
      <c r="AL585" s="258" t="s">
        <v>267</v>
      </c>
      <c r="AM585" s="258" t="s">
        <v>267</v>
      </c>
      <c r="AN585" s="258" t="s">
        <v>265</v>
      </c>
      <c r="AO585" s="258" t="s">
        <v>267</v>
      </c>
      <c r="AP585" s="258" t="s">
        <v>265</v>
      </c>
    </row>
    <row r="586" spans="1:42" x14ac:dyDescent="0.2">
      <c r="A586" s="258">
        <v>211622</v>
      </c>
      <c r="B586" s="258" t="str">
        <f>VLOOKUP(A586,'[2]اعلام كامل'!$A$2:$E$7000,5,0)</f>
        <v>س4</v>
      </c>
      <c r="C586" s="258" t="s">
        <v>265</v>
      </c>
      <c r="D586" s="258" t="s">
        <v>267</v>
      </c>
      <c r="E586" s="258" t="s">
        <v>267</v>
      </c>
      <c r="F586" s="258" t="s">
        <v>265</v>
      </c>
      <c r="G586" s="258" t="s">
        <v>265</v>
      </c>
      <c r="H586" s="258" t="s">
        <v>265</v>
      </c>
      <c r="I586" s="258" t="s">
        <v>267</v>
      </c>
      <c r="J586" s="258" t="s">
        <v>265</v>
      </c>
      <c r="K586" s="258" t="s">
        <v>267</v>
      </c>
      <c r="L586" s="258" t="s">
        <v>265</v>
      </c>
      <c r="M586" s="258" t="s">
        <v>265</v>
      </c>
      <c r="N586" s="258" t="s">
        <v>267</v>
      </c>
      <c r="O586" s="258" t="s">
        <v>267</v>
      </c>
      <c r="P586" s="258" t="s">
        <v>265</v>
      </c>
      <c r="Q586" s="258" t="s">
        <v>267</v>
      </c>
      <c r="R586" s="258" t="s">
        <v>265</v>
      </c>
      <c r="S586" s="258" t="s">
        <v>265</v>
      </c>
      <c r="T586" s="258" t="s">
        <v>267</v>
      </c>
      <c r="U586" s="258" t="s">
        <v>267</v>
      </c>
      <c r="V586" s="258" t="s">
        <v>265</v>
      </c>
      <c r="W586" s="258" t="s">
        <v>267</v>
      </c>
      <c r="X586" s="258" t="s">
        <v>267</v>
      </c>
      <c r="Y586" s="258" t="s">
        <v>265</v>
      </c>
      <c r="Z586" s="258" t="s">
        <v>265</v>
      </c>
      <c r="AA586" s="258" t="s">
        <v>265</v>
      </c>
      <c r="AB586" s="258" t="s">
        <v>267</v>
      </c>
      <c r="AC586" s="258" t="s">
        <v>265</v>
      </c>
      <c r="AD586" s="258" t="s">
        <v>267</v>
      </c>
      <c r="AE586" s="258" t="s">
        <v>265</v>
      </c>
      <c r="AF586" s="258" t="s">
        <v>265</v>
      </c>
      <c r="AG586" s="258" t="s">
        <v>267</v>
      </c>
      <c r="AH586" s="258" t="s">
        <v>265</v>
      </c>
      <c r="AI586" s="258" t="s">
        <v>265</v>
      </c>
      <c r="AJ586" s="258" t="s">
        <v>267</v>
      </c>
      <c r="AK586" s="258" t="s">
        <v>266</v>
      </c>
      <c r="AL586" s="258" t="s">
        <v>266</v>
      </c>
      <c r="AM586" s="258" t="s">
        <v>267</v>
      </c>
      <c r="AN586" s="258" t="s">
        <v>266</v>
      </c>
      <c r="AO586" s="258" t="s">
        <v>267</v>
      </c>
      <c r="AP586" s="258" t="s">
        <v>267</v>
      </c>
    </row>
    <row r="587" spans="1:42" x14ac:dyDescent="0.2">
      <c r="A587" s="258">
        <v>211636</v>
      </c>
      <c r="B587" s="258" t="str">
        <f>VLOOKUP(A587,'[2]اعلام كامل'!$A$2:$E$7000,5,0)</f>
        <v>س4</v>
      </c>
      <c r="C587" s="258" t="s">
        <v>267</v>
      </c>
      <c r="D587" s="258" t="s">
        <v>267</v>
      </c>
      <c r="E587" s="258" t="s">
        <v>267</v>
      </c>
      <c r="F587" s="258" t="s">
        <v>267</v>
      </c>
      <c r="G587" s="258" t="s">
        <v>265</v>
      </c>
      <c r="H587" s="258" t="s">
        <v>267</v>
      </c>
      <c r="I587" s="258" t="s">
        <v>267</v>
      </c>
      <c r="J587" s="258" t="s">
        <v>267</v>
      </c>
      <c r="K587" s="258" t="s">
        <v>267</v>
      </c>
      <c r="L587" s="258" t="s">
        <v>267</v>
      </c>
      <c r="M587" s="258" t="s">
        <v>267</v>
      </c>
      <c r="N587" s="258" t="s">
        <v>267</v>
      </c>
      <c r="O587" s="258" t="s">
        <v>267</v>
      </c>
      <c r="P587" s="258" t="s">
        <v>267</v>
      </c>
      <c r="Q587" s="258" t="s">
        <v>265</v>
      </c>
      <c r="R587" s="258" t="s">
        <v>267</v>
      </c>
      <c r="S587" s="258" t="s">
        <v>267</v>
      </c>
      <c r="T587" s="258" t="s">
        <v>267</v>
      </c>
      <c r="U587" s="258" t="s">
        <v>267</v>
      </c>
      <c r="V587" s="258" t="s">
        <v>267</v>
      </c>
      <c r="W587" s="258" t="s">
        <v>267</v>
      </c>
      <c r="X587" s="258" t="s">
        <v>267</v>
      </c>
      <c r="Y587" s="258" t="s">
        <v>267</v>
      </c>
      <c r="Z587" s="258" t="s">
        <v>265</v>
      </c>
      <c r="AA587" s="258" t="s">
        <v>265</v>
      </c>
      <c r="AB587" s="258" t="s">
        <v>267</v>
      </c>
      <c r="AC587" s="258" t="s">
        <v>267</v>
      </c>
      <c r="AD587" s="258" t="s">
        <v>267</v>
      </c>
      <c r="AE587" s="258" t="s">
        <v>265</v>
      </c>
      <c r="AF587" s="258" t="s">
        <v>267</v>
      </c>
      <c r="AG587" s="258" t="s">
        <v>267</v>
      </c>
      <c r="AH587" s="258" t="s">
        <v>267</v>
      </c>
      <c r="AI587" s="258" t="s">
        <v>265</v>
      </c>
      <c r="AJ587" s="258" t="s">
        <v>267</v>
      </c>
      <c r="AK587" s="258" t="s">
        <v>265</v>
      </c>
      <c r="AL587" s="258" t="s">
        <v>267</v>
      </c>
      <c r="AM587" s="258" t="s">
        <v>267</v>
      </c>
      <c r="AN587" s="258" t="s">
        <v>267</v>
      </c>
      <c r="AO587" s="258" t="s">
        <v>267</v>
      </c>
      <c r="AP587" s="258" t="s">
        <v>267</v>
      </c>
    </row>
    <row r="588" spans="1:42" x14ac:dyDescent="0.2">
      <c r="A588" s="258">
        <v>211655</v>
      </c>
      <c r="B588" s="258" t="str">
        <f>VLOOKUP(A588,'[2]اعلام كامل'!$A$2:$E$7000,5,0)</f>
        <v>س4</v>
      </c>
      <c r="C588" s="258" t="s">
        <v>267</v>
      </c>
      <c r="D588" s="258" t="s">
        <v>265</v>
      </c>
      <c r="E588" s="258" t="s">
        <v>265</v>
      </c>
      <c r="F588" s="258" t="s">
        <v>267</v>
      </c>
      <c r="G588" s="258" t="s">
        <v>265</v>
      </c>
      <c r="H588" s="258" t="s">
        <v>265</v>
      </c>
      <c r="I588" s="258" t="s">
        <v>267</v>
      </c>
      <c r="J588" s="258" t="s">
        <v>265</v>
      </c>
      <c r="K588" s="258" t="s">
        <v>267</v>
      </c>
      <c r="L588" s="258" t="s">
        <v>267</v>
      </c>
      <c r="M588" s="258" t="s">
        <v>265</v>
      </c>
      <c r="N588" s="258" t="s">
        <v>267</v>
      </c>
      <c r="O588" s="258" t="s">
        <v>265</v>
      </c>
      <c r="P588" s="258" t="s">
        <v>265</v>
      </c>
      <c r="Q588" s="258" t="s">
        <v>265</v>
      </c>
      <c r="R588" s="258" t="s">
        <v>267</v>
      </c>
      <c r="S588" s="258" t="s">
        <v>267</v>
      </c>
      <c r="T588" s="258" t="s">
        <v>267</v>
      </c>
      <c r="U588" s="258" t="s">
        <v>267</v>
      </c>
      <c r="V588" s="258" t="s">
        <v>265</v>
      </c>
      <c r="W588" s="258" t="s">
        <v>267</v>
      </c>
      <c r="X588" s="258" t="s">
        <v>265</v>
      </c>
      <c r="Y588" s="258" t="s">
        <v>267</v>
      </c>
      <c r="Z588" s="258" t="s">
        <v>267</v>
      </c>
      <c r="AA588" s="258" t="s">
        <v>265</v>
      </c>
      <c r="AB588" s="258" t="s">
        <v>267</v>
      </c>
      <c r="AC588" s="258" t="s">
        <v>267</v>
      </c>
      <c r="AD588" s="258" t="s">
        <v>267</v>
      </c>
      <c r="AE588" s="258" t="s">
        <v>267</v>
      </c>
      <c r="AF588" s="258" t="s">
        <v>267</v>
      </c>
      <c r="AG588" s="258" t="s">
        <v>265</v>
      </c>
      <c r="AH588" s="258" t="s">
        <v>265</v>
      </c>
      <c r="AI588" s="258" t="s">
        <v>265</v>
      </c>
      <c r="AJ588" s="258" t="s">
        <v>267</v>
      </c>
      <c r="AK588" s="258" t="s">
        <v>265</v>
      </c>
      <c r="AL588" s="258" t="s">
        <v>266</v>
      </c>
      <c r="AM588" s="258" t="s">
        <v>266</v>
      </c>
      <c r="AN588" s="258" t="s">
        <v>266</v>
      </c>
      <c r="AO588" s="258" t="s">
        <v>266</v>
      </c>
      <c r="AP588" s="258" t="s">
        <v>266</v>
      </c>
    </row>
    <row r="589" spans="1:42" x14ac:dyDescent="0.2">
      <c r="A589" s="258">
        <v>211674</v>
      </c>
      <c r="B589" s="258" t="str">
        <f>VLOOKUP(A589,'[2]اعلام كامل'!$A$2:$E$7000,5,0)</f>
        <v>س4</v>
      </c>
      <c r="C589" s="258" t="s">
        <v>265</v>
      </c>
      <c r="D589" s="258" t="s">
        <v>267</v>
      </c>
      <c r="E589" s="258" t="s">
        <v>265</v>
      </c>
      <c r="F589" s="258" t="s">
        <v>265</v>
      </c>
      <c r="G589" s="258" t="s">
        <v>267</v>
      </c>
      <c r="H589" s="258" t="s">
        <v>267</v>
      </c>
      <c r="I589" s="258" t="s">
        <v>265</v>
      </c>
      <c r="J589" s="258" t="s">
        <v>265</v>
      </c>
      <c r="K589" s="258" t="s">
        <v>267</v>
      </c>
      <c r="L589" s="258" t="s">
        <v>265</v>
      </c>
      <c r="M589" s="258" t="s">
        <v>265</v>
      </c>
      <c r="N589" s="258" t="s">
        <v>267</v>
      </c>
      <c r="O589" s="258" t="s">
        <v>267</v>
      </c>
      <c r="P589" s="258" t="s">
        <v>267</v>
      </c>
      <c r="Q589" s="258" t="s">
        <v>267</v>
      </c>
      <c r="R589" s="258" t="s">
        <v>267</v>
      </c>
      <c r="S589" s="258" t="s">
        <v>265</v>
      </c>
      <c r="T589" s="258" t="s">
        <v>267</v>
      </c>
      <c r="U589" s="258" t="s">
        <v>267</v>
      </c>
      <c r="V589" s="258" t="s">
        <v>267</v>
      </c>
      <c r="W589" s="258" t="s">
        <v>267</v>
      </c>
      <c r="X589" s="258" t="s">
        <v>267</v>
      </c>
      <c r="Y589" s="258" t="s">
        <v>265</v>
      </c>
      <c r="Z589" s="258" t="s">
        <v>267</v>
      </c>
      <c r="AA589" s="258" t="s">
        <v>267</v>
      </c>
      <c r="AB589" s="258" t="s">
        <v>267</v>
      </c>
      <c r="AC589" s="258" t="s">
        <v>267</v>
      </c>
      <c r="AD589" s="258" t="s">
        <v>267</v>
      </c>
      <c r="AE589" s="258" t="s">
        <v>267</v>
      </c>
      <c r="AF589" s="258" t="s">
        <v>267</v>
      </c>
      <c r="AG589" s="258" t="s">
        <v>265</v>
      </c>
      <c r="AH589" s="258" t="s">
        <v>267</v>
      </c>
      <c r="AI589" s="258" t="s">
        <v>265</v>
      </c>
      <c r="AJ589" s="258" t="s">
        <v>267</v>
      </c>
      <c r="AK589" s="258" t="s">
        <v>265</v>
      </c>
      <c r="AL589" s="258" t="s">
        <v>267</v>
      </c>
      <c r="AM589" s="258" t="s">
        <v>267</v>
      </c>
      <c r="AN589" s="258" t="s">
        <v>267</v>
      </c>
      <c r="AO589" s="258" t="s">
        <v>267</v>
      </c>
      <c r="AP589" s="258" t="s">
        <v>267</v>
      </c>
    </row>
    <row r="590" spans="1:42" x14ac:dyDescent="0.2">
      <c r="A590" s="258">
        <v>211682</v>
      </c>
      <c r="B590" s="258" t="str">
        <f>VLOOKUP(A590,'[2]اعلام كامل'!$A$2:$E$7000,5,0)</f>
        <v>س4</v>
      </c>
      <c r="C590" s="258" t="s">
        <v>267</v>
      </c>
      <c r="D590" s="258" t="s">
        <v>267</v>
      </c>
      <c r="E590" s="258" t="s">
        <v>267</v>
      </c>
      <c r="F590" s="258" t="s">
        <v>267</v>
      </c>
      <c r="G590" s="258" t="s">
        <v>267</v>
      </c>
      <c r="H590" s="258" t="s">
        <v>265</v>
      </c>
      <c r="I590" s="258" t="s">
        <v>267</v>
      </c>
      <c r="J590" s="258" t="s">
        <v>267</v>
      </c>
      <c r="K590" s="258" t="s">
        <v>267</v>
      </c>
      <c r="L590" s="258" t="s">
        <v>267</v>
      </c>
      <c r="M590" s="258" t="s">
        <v>267</v>
      </c>
      <c r="N590" s="258" t="s">
        <v>267</v>
      </c>
      <c r="O590" s="258" t="s">
        <v>267</v>
      </c>
      <c r="P590" s="258" t="s">
        <v>267</v>
      </c>
      <c r="Q590" s="258" t="s">
        <v>267</v>
      </c>
      <c r="R590" s="258" t="s">
        <v>267</v>
      </c>
      <c r="S590" s="258" t="s">
        <v>267</v>
      </c>
      <c r="T590" s="258" t="s">
        <v>267</v>
      </c>
      <c r="U590" s="258" t="s">
        <v>267</v>
      </c>
      <c r="V590" s="258" t="s">
        <v>267</v>
      </c>
      <c r="W590" s="258" t="s">
        <v>267</v>
      </c>
      <c r="X590" s="258" t="s">
        <v>267</v>
      </c>
      <c r="Y590" s="258" t="s">
        <v>267</v>
      </c>
      <c r="Z590" s="258" t="s">
        <v>267</v>
      </c>
      <c r="AA590" s="258" t="s">
        <v>265</v>
      </c>
      <c r="AB590" s="258" t="s">
        <v>267</v>
      </c>
      <c r="AC590" s="258" t="s">
        <v>267</v>
      </c>
      <c r="AD590" s="258" t="s">
        <v>267</v>
      </c>
      <c r="AE590" s="258" t="s">
        <v>267</v>
      </c>
      <c r="AF590" s="258" t="s">
        <v>267</v>
      </c>
      <c r="AG590" s="258" t="s">
        <v>267</v>
      </c>
      <c r="AH590" s="258" t="s">
        <v>267</v>
      </c>
      <c r="AI590" s="258" t="s">
        <v>265</v>
      </c>
      <c r="AJ590" s="258" t="s">
        <v>267</v>
      </c>
      <c r="AK590" s="258" t="s">
        <v>267</v>
      </c>
      <c r="AL590" s="258" t="s">
        <v>266</v>
      </c>
      <c r="AM590" s="258" t="s">
        <v>266</v>
      </c>
      <c r="AN590" s="258" t="s">
        <v>266</v>
      </c>
      <c r="AO590" s="258" t="s">
        <v>266</v>
      </c>
      <c r="AP590" s="258" t="s">
        <v>267</v>
      </c>
    </row>
    <row r="591" spans="1:42" x14ac:dyDescent="0.2">
      <c r="A591" s="258">
        <v>211683</v>
      </c>
      <c r="B591" s="258" t="str">
        <f>VLOOKUP(A591,'[2]اعلام كامل'!$A$2:$E$7000,5,0)</f>
        <v>س4</v>
      </c>
      <c r="C591" s="258" t="s">
        <v>265</v>
      </c>
      <c r="D591" s="258" t="s">
        <v>267</v>
      </c>
      <c r="E591" s="258" t="s">
        <v>267</v>
      </c>
      <c r="F591" s="258" t="s">
        <v>267</v>
      </c>
      <c r="G591" s="258" t="s">
        <v>266</v>
      </c>
      <c r="H591" s="258" t="s">
        <v>267</v>
      </c>
      <c r="I591" s="258" t="s">
        <v>267</v>
      </c>
      <c r="J591" s="258" t="s">
        <v>267</v>
      </c>
      <c r="K591" s="258" t="s">
        <v>267</v>
      </c>
      <c r="L591" s="258" t="s">
        <v>267</v>
      </c>
      <c r="M591" s="258" t="s">
        <v>267</v>
      </c>
      <c r="N591" s="258" t="s">
        <v>267</v>
      </c>
      <c r="O591" s="258" t="s">
        <v>267</v>
      </c>
      <c r="P591" s="258" t="s">
        <v>266</v>
      </c>
      <c r="Q591" s="258" t="s">
        <v>267</v>
      </c>
      <c r="R591" s="258" t="s">
        <v>265</v>
      </c>
      <c r="S591" s="258" t="s">
        <v>267</v>
      </c>
      <c r="T591" s="258" t="s">
        <v>267</v>
      </c>
      <c r="U591" s="258" t="s">
        <v>267</v>
      </c>
      <c r="V591" s="258" t="s">
        <v>267</v>
      </c>
      <c r="W591" s="258" t="s">
        <v>267</v>
      </c>
      <c r="X591" s="258" t="s">
        <v>267</v>
      </c>
      <c r="Y591" s="258" t="s">
        <v>267</v>
      </c>
      <c r="Z591" s="258" t="s">
        <v>267</v>
      </c>
      <c r="AA591" s="258" t="s">
        <v>267</v>
      </c>
      <c r="AB591" s="258" t="s">
        <v>267</v>
      </c>
      <c r="AC591" s="258" t="s">
        <v>267</v>
      </c>
      <c r="AD591" s="258" t="s">
        <v>267</v>
      </c>
      <c r="AE591" s="258" t="s">
        <v>267</v>
      </c>
      <c r="AF591" s="258" t="s">
        <v>266</v>
      </c>
      <c r="AG591" s="258" t="s">
        <v>265</v>
      </c>
      <c r="AH591" s="258" t="s">
        <v>265</v>
      </c>
      <c r="AI591" s="258" t="s">
        <v>265</v>
      </c>
      <c r="AJ591" s="258" t="s">
        <v>266</v>
      </c>
      <c r="AK591" s="258" t="s">
        <v>265</v>
      </c>
      <c r="AL591" s="258" t="s">
        <v>266</v>
      </c>
      <c r="AM591" s="258" t="s">
        <v>266</v>
      </c>
      <c r="AN591" s="258" t="s">
        <v>267</v>
      </c>
      <c r="AO591" s="258" t="s">
        <v>267</v>
      </c>
      <c r="AP591" s="258" t="s">
        <v>267</v>
      </c>
    </row>
    <row r="592" spans="1:42" x14ac:dyDescent="0.2">
      <c r="A592" s="258">
        <v>211690</v>
      </c>
      <c r="B592" s="258" t="str">
        <f>VLOOKUP(A592,'[2]اعلام كامل'!$A$2:$E$7000,5,0)</f>
        <v>س4</v>
      </c>
      <c r="C592" s="258" t="s">
        <v>267</v>
      </c>
      <c r="D592" s="258" t="s">
        <v>267</v>
      </c>
      <c r="E592" s="258" t="s">
        <v>267</v>
      </c>
      <c r="F592" s="258" t="s">
        <v>265</v>
      </c>
      <c r="G592" s="258" t="s">
        <v>265</v>
      </c>
      <c r="H592" s="258" t="s">
        <v>265</v>
      </c>
      <c r="I592" s="258" t="s">
        <v>267</v>
      </c>
      <c r="J592" s="258" t="s">
        <v>265</v>
      </c>
      <c r="K592" s="258" t="s">
        <v>267</v>
      </c>
      <c r="L592" s="258" t="s">
        <v>265</v>
      </c>
      <c r="M592" s="258" t="s">
        <v>265</v>
      </c>
      <c r="N592" s="258" t="s">
        <v>267</v>
      </c>
      <c r="O592" s="258" t="s">
        <v>265</v>
      </c>
      <c r="P592" s="258" t="s">
        <v>265</v>
      </c>
      <c r="Q592" s="258" t="s">
        <v>265</v>
      </c>
      <c r="R592" s="258" t="s">
        <v>267</v>
      </c>
      <c r="S592" s="258" t="s">
        <v>267</v>
      </c>
      <c r="T592" s="258" t="s">
        <v>267</v>
      </c>
      <c r="U592" s="258" t="s">
        <v>267</v>
      </c>
      <c r="V592" s="258" t="s">
        <v>267</v>
      </c>
      <c r="W592" s="258" t="s">
        <v>267</v>
      </c>
      <c r="X592" s="258" t="s">
        <v>267</v>
      </c>
      <c r="Y592" s="258" t="s">
        <v>265</v>
      </c>
      <c r="Z592" s="258" t="s">
        <v>265</v>
      </c>
      <c r="AA592" s="258" t="s">
        <v>265</v>
      </c>
      <c r="AB592" s="258" t="s">
        <v>267</v>
      </c>
      <c r="AC592" s="258" t="s">
        <v>267</v>
      </c>
      <c r="AD592" s="258" t="s">
        <v>267</v>
      </c>
      <c r="AE592" s="258" t="s">
        <v>267</v>
      </c>
      <c r="AF592" s="258" t="s">
        <v>265</v>
      </c>
      <c r="AG592" s="258" t="s">
        <v>267</v>
      </c>
      <c r="AH592" s="258" t="s">
        <v>265</v>
      </c>
      <c r="AI592" s="258" t="s">
        <v>265</v>
      </c>
      <c r="AJ592" s="258" t="s">
        <v>267</v>
      </c>
      <c r="AK592" s="258" t="s">
        <v>265</v>
      </c>
      <c r="AL592" s="258" t="s">
        <v>265</v>
      </c>
      <c r="AM592" s="258" t="s">
        <v>267</v>
      </c>
      <c r="AN592" s="258" t="s">
        <v>265</v>
      </c>
      <c r="AO592" s="258" t="s">
        <v>267</v>
      </c>
      <c r="AP592" s="258" t="s">
        <v>267</v>
      </c>
    </row>
    <row r="593" spans="1:42" x14ac:dyDescent="0.2">
      <c r="A593" s="258">
        <v>211693</v>
      </c>
      <c r="B593" s="258" t="str">
        <f>VLOOKUP(A593,'[2]اعلام كامل'!$A$2:$E$7000,5,0)</f>
        <v>س4</v>
      </c>
      <c r="C593" s="258" t="s">
        <v>267</v>
      </c>
      <c r="D593" s="258" t="s">
        <v>265</v>
      </c>
      <c r="E593" s="258" t="s">
        <v>266</v>
      </c>
      <c r="F593" s="258" t="s">
        <v>265</v>
      </c>
      <c r="G593" s="258" t="s">
        <v>267</v>
      </c>
      <c r="H593" s="258" t="s">
        <v>267</v>
      </c>
      <c r="I593" s="258" t="s">
        <v>267</v>
      </c>
      <c r="J593" s="258" t="s">
        <v>267</v>
      </c>
      <c r="K593" s="258" t="s">
        <v>267</v>
      </c>
      <c r="L593" s="258" t="s">
        <v>265</v>
      </c>
      <c r="M593" s="258" t="s">
        <v>267</v>
      </c>
      <c r="N593" s="258" t="s">
        <v>267</v>
      </c>
      <c r="O593" s="258" t="s">
        <v>267</v>
      </c>
      <c r="P593" s="258" t="s">
        <v>267</v>
      </c>
      <c r="Q593" s="258" t="s">
        <v>266</v>
      </c>
      <c r="R593" s="258" t="s">
        <v>265</v>
      </c>
      <c r="S593" s="258" t="s">
        <v>267</v>
      </c>
      <c r="T593" s="258" t="s">
        <v>267</v>
      </c>
      <c r="U593" s="258" t="s">
        <v>267</v>
      </c>
      <c r="V593" s="258" t="s">
        <v>267</v>
      </c>
      <c r="W593" s="258" t="s">
        <v>267</v>
      </c>
      <c r="X593" s="258" t="s">
        <v>267</v>
      </c>
      <c r="Y593" s="258" t="s">
        <v>266</v>
      </c>
      <c r="Z593" s="258" t="s">
        <v>267</v>
      </c>
      <c r="AA593" s="258" t="s">
        <v>267</v>
      </c>
      <c r="AB593" s="258" t="s">
        <v>267</v>
      </c>
      <c r="AC593" s="258" t="s">
        <v>267</v>
      </c>
      <c r="AD593" s="258" t="s">
        <v>266</v>
      </c>
      <c r="AE593" s="258" t="s">
        <v>266</v>
      </c>
      <c r="AF593" s="258" t="s">
        <v>267</v>
      </c>
      <c r="AG593" s="258" t="s">
        <v>267</v>
      </c>
      <c r="AH593" s="258" t="s">
        <v>267</v>
      </c>
      <c r="AI593" s="258" t="s">
        <v>266</v>
      </c>
      <c r="AJ593" s="258" t="s">
        <v>267</v>
      </c>
      <c r="AK593" s="258" t="s">
        <v>266</v>
      </c>
      <c r="AL593" s="258" t="s">
        <v>266</v>
      </c>
      <c r="AM593" s="258" t="s">
        <v>266</v>
      </c>
      <c r="AN593" s="258" t="s">
        <v>266</v>
      </c>
      <c r="AO593" s="258" t="s">
        <v>267</v>
      </c>
      <c r="AP593" s="258" t="s">
        <v>266</v>
      </c>
    </row>
    <row r="594" spans="1:42" x14ac:dyDescent="0.2">
      <c r="A594" s="258">
        <v>211696</v>
      </c>
      <c r="B594" s="258" t="str">
        <f>VLOOKUP(A594,'[2]اعلام كامل'!$A$2:$E$7000,5,0)</f>
        <v>س4</v>
      </c>
      <c r="C594" s="258" t="s">
        <v>267</v>
      </c>
      <c r="D594" s="258" t="s">
        <v>265</v>
      </c>
      <c r="E594" s="258" t="s">
        <v>265</v>
      </c>
      <c r="F594" s="258" t="s">
        <v>265</v>
      </c>
      <c r="G594" s="258" t="s">
        <v>267</v>
      </c>
      <c r="H594" s="258" t="s">
        <v>265</v>
      </c>
      <c r="I594" s="258" t="s">
        <v>267</v>
      </c>
      <c r="J594" s="258" t="s">
        <v>267</v>
      </c>
      <c r="K594" s="258" t="s">
        <v>267</v>
      </c>
      <c r="L594" s="258" t="s">
        <v>265</v>
      </c>
      <c r="M594" s="258" t="s">
        <v>265</v>
      </c>
      <c r="N594" s="258" t="s">
        <v>267</v>
      </c>
      <c r="O594" s="258" t="s">
        <v>267</v>
      </c>
      <c r="P594" s="258" t="s">
        <v>265</v>
      </c>
      <c r="Q594" s="258" t="s">
        <v>267</v>
      </c>
      <c r="R594" s="258" t="s">
        <v>267</v>
      </c>
      <c r="S594" s="258" t="s">
        <v>267</v>
      </c>
      <c r="T594" s="258" t="s">
        <v>267</v>
      </c>
      <c r="U594" s="258" t="s">
        <v>267</v>
      </c>
      <c r="V594" s="258" t="s">
        <v>267</v>
      </c>
      <c r="W594" s="258" t="s">
        <v>267</v>
      </c>
      <c r="X594" s="258" t="s">
        <v>267</v>
      </c>
      <c r="Y594" s="258" t="s">
        <v>265</v>
      </c>
      <c r="Z594" s="258" t="s">
        <v>267</v>
      </c>
      <c r="AA594" s="258" t="s">
        <v>266</v>
      </c>
      <c r="AB594" s="258" t="s">
        <v>267</v>
      </c>
      <c r="AC594" s="258" t="s">
        <v>267</v>
      </c>
      <c r="AD594" s="258" t="s">
        <v>267</v>
      </c>
      <c r="AE594" s="258" t="s">
        <v>267</v>
      </c>
      <c r="AF594" s="258" t="s">
        <v>265</v>
      </c>
      <c r="AG594" s="258" t="s">
        <v>267</v>
      </c>
      <c r="AH594" s="258" t="s">
        <v>267</v>
      </c>
      <c r="AI594" s="258" t="s">
        <v>266</v>
      </c>
      <c r="AJ594" s="258" t="s">
        <v>267</v>
      </c>
      <c r="AK594" s="258" t="s">
        <v>266</v>
      </c>
      <c r="AL594" s="258" t="s">
        <v>267</v>
      </c>
      <c r="AM594" s="258" t="s">
        <v>267</v>
      </c>
      <c r="AN594" s="258" t="s">
        <v>266</v>
      </c>
      <c r="AO594" s="258" t="s">
        <v>267</v>
      </c>
      <c r="AP594" s="258" t="s">
        <v>267</v>
      </c>
    </row>
    <row r="595" spans="1:42" x14ac:dyDescent="0.2">
      <c r="A595" s="258">
        <v>211697</v>
      </c>
      <c r="B595" s="258" t="str">
        <f>VLOOKUP(A595,'[2]اعلام كامل'!$A$2:$E$7000,5,0)</f>
        <v>س4</v>
      </c>
      <c r="C595" s="258" t="s">
        <v>265</v>
      </c>
      <c r="D595" s="258" t="s">
        <v>267</v>
      </c>
      <c r="E595" s="258" t="s">
        <v>267</v>
      </c>
      <c r="F595" s="258" t="s">
        <v>267</v>
      </c>
      <c r="G595" s="258" t="s">
        <v>265</v>
      </c>
      <c r="H595" s="258" t="s">
        <v>265</v>
      </c>
      <c r="I595" s="258" t="s">
        <v>267</v>
      </c>
      <c r="J595" s="258" t="s">
        <v>265</v>
      </c>
      <c r="K595" s="258" t="s">
        <v>267</v>
      </c>
      <c r="L595" s="258" t="s">
        <v>265</v>
      </c>
      <c r="M595" s="258" t="s">
        <v>267</v>
      </c>
      <c r="N595" s="258" t="s">
        <v>267</v>
      </c>
      <c r="O595" s="258" t="s">
        <v>267</v>
      </c>
      <c r="P595" s="258" t="s">
        <v>267</v>
      </c>
      <c r="Q595" s="258" t="s">
        <v>267</v>
      </c>
      <c r="R595" s="258" t="s">
        <v>265</v>
      </c>
      <c r="S595" s="258" t="s">
        <v>265</v>
      </c>
      <c r="T595" s="258" t="s">
        <v>267</v>
      </c>
      <c r="U595" s="258" t="s">
        <v>267</v>
      </c>
      <c r="V595" s="258" t="s">
        <v>267</v>
      </c>
      <c r="W595" s="258" t="s">
        <v>267</v>
      </c>
      <c r="X595" s="258" t="s">
        <v>267</v>
      </c>
      <c r="Y595" s="258" t="s">
        <v>267</v>
      </c>
      <c r="Z595" s="258" t="s">
        <v>267</v>
      </c>
      <c r="AA595" s="258" t="s">
        <v>265</v>
      </c>
      <c r="AB595" s="258" t="s">
        <v>265</v>
      </c>
      <c r="AC595" s="258" t="s">
        <v>265</v>
      </c>
      <c r="AD595" s="258" t="s">
        <v>267</v>
      </c>
      <c r="AE595" s="258" t="s">
        <v>265</v>
      </c>
      <c r="AF595" s="258" t="s">
        <v>267</v>
      </c>
      <c r="AG595" s="258" t="s">
        <v>265</v>
      </c>
      <c r="AH595" s="258" t="s">
        <v>267</v>
      </c>
      <c r="AI595" s="258" t="s">
        <v>267</v>
      </c>
      <c r="AJ595" s="258" t="s">
        <v>267</v>
      </c>
      <c r="AK595" s="258" t="s">
        <v>267</v>
      </c>
      <c r="AL595" s="258" t="s">
        <v>267</v>
      </c>
      <c r="AM595" s="258" t="s">
        <v>266</v>
      </c>
      <c r="AN595" s="258" t="s">
        <v>266</v>
      </c>
      <c r="AO595" s="258" t="s">
        <v>266</v>
      </c>
      <c r="AP595" s="258" t="s">
        <v>266</v>
      </c>
    </row>
    <row r="596" spans="1:42" x14ac:dyDescent="0.2">
      <c r="A596" s="258">
        <v>211701</v>
      </c>
      <c r="B596" s="258" t="str">
        <f>VLOOKUP(A596,'[2]اعلام كامل'!$A$2:$E$7000,5,0)</f>
        <v>س4</v>
      </c>
      <c r="C596" s="258" t="s">
        <v>265</v>
      </c>
      <c r="D596" s="258" t="s">
        <v>267</v>
      </c>
      <c r="E596" s="258" t="s">
        <v>265</v>
      </c>
      <c r="F596" s="258" t="s">
        <v>267</v>
      </c>
      <c r="G596" s="258" t="s">
        <v>267</v>
      </c>
      <c r="H596" s="258" t="s">
        <v>267</v>
      </c>
      <c r="I596" s="258" t="s">
        <v>267</v>
      </c>
      <c r="J596" s="258" t="s">
        <v>267</v>
      </c>
      <c r="K596" s="258" t="s">
        <v>267</v>
      </c>
      <c r="L596" s="258" t="s">
        <v>265</v>
      </c>
      <c r="M596" s="258" t="s">
        <v>267</v>
      </c>
      <c r="N596" s="258" t="s">
        <v>267</v>
      </c>
      <c r="O596" s="258" t="s">
        <v>267</v>
      </c>
      <c r="P596" s="258" t="s">
        <v>265</v>
      </c>
      <c r="Q596" s="258" t="s">
        <v>265</v>
      </c>
      <c r="R596" s="258" t="s">
        <v>267</v>
      </c>
      <c r="S596" s="258" t="s">
        <v>267</v>
      </c>
      <c r="T596" s="258" t="s">
        <v>267</v>
      </c>
      <c r="U596" s="258" t="s">
        <v>267</v>
      </c>
      <c r="V596" s="258" t="s">
        <v>267</v>
      </c>
      <c r="W596" s="258" t="s">
        <v>267</v>
      </c>
      <c r="X596" s="258" t="s">
        <v>267</v>
      </c>
      <c r="Y596" s="258" t="s">
        <v>265</v>
      </c>
      <c r="Z596" s="258" t="s">
        <v>267</v>
      </c>
      <c r="AA596" s="258" t="s">
        <v>265</v>
      </c>
      <c r="AB596" s="258" t="s">
        <v>267</v>
      </c>
      <c r="AC596" s="258" t="s">
        <v>265</v>
      </c>
      <c r="AD596" s="258" t="s">
        <v>267</v>
      </c>
      <c r="AE596" s="258" t="s">
        <v>265</v>
      </c>
      <c r="AF596" s="258" t="s">
        <v>267</v>
      </c>
      <c r="AG596" s="258" t="s">
        <v>265</v>
      </c>
      <c r="AH596" s="258" t="s">
        <v>265</v>
      </c>
      <c r="AI596" s="258" t="s">
        <v>265</v>
      </c>
      <c r="AJ596" s="258" t="s">
        <v>267</v>
      </c>
      <c r="AK596" s="258" t="s">
        <v>265</v>
      </c>
      <c r="AL596" s="258" t="s">
        <v>267</v>
      </c>
      <c r="AM596" s="258" t="s">
        <v>266</v>
      </c>
      <c r="AN596" s="258" t="s">
        <v>266</v>
      </c>
      <c r="AO596" s="258" t="s">
        <v>266</v>
      </c>
      <c r="AP596" s="258" t="s">
        <v>267</v>
      </c>
    </row>
    <row r="597" spans="1:42" x14ac:dyDescent="0.2">
      <c r="A597" s="258">
        <v>211743</v>
      </c>
      <c r="B597" s="258" t="str">
        <f>VLOOKUP(A597,'[2]اعلام كامل'!$A$2:$E$7000,5,0)</f>
        <v>س4</v>
      </c>
      <c r="C597" s="258" t="s">
        <v>265</v>
      </c>
      <c r="D597" s="258" t="s">
        <v>267</v>
      </c>
      <c r="E597" s="258" t="s">
        <v>265</v>
      </c>
      <c r="F597" s="258" t="s">
        <v>265</v>
      </c>
      <c r="G597" s="258" t="s">
        <v>267</v>
      </c>
      <c r="H597" s="258" t="s">
        <v>267</v>
      </c>
      <c r="I597" s="258" t="s">
        <v>267</v>
      </c>
      <c r="J597" s="258" t="s">
        <v>265</v>
      </c>
      <c r="K597" s="258" t="s">
        <v>267</v>
      </c>
      <c r="L597" s="258" t="s">
        <v>265</v>
      </c>
      <c r="M597" s="258" t="s">
        <v>267</v>
      </c>
      <c r="N597" s="258" t="s">
        <v>267</v>
      </c>
      <c r="O597" s="258" t="s">
        <v>265</v>
      </c>
      <c r="P597" s="258" t="s">
        <v>267</v>
      </c>
      <c r="Q597" s="258" t="s">
        <v>265</v>
      </c>
      <c r="R597" s="258" t="s">
        <v>267</v>
      </c>
      <c r="S597" s="258" t="s">
        <v>267</v>
      </c>
      <c r="T597" s="258" t="s">
        <v>267</v>
      </c>
      <c r="U597" s="258" t="s">
        <v>267</v>
      </c>
      <c r="V597" s="258" t="s">
        <v>267</v>
      </c>
      <c r="W597" s="258" t="s">
        <v>265</v>
      </c>
      <c r="X597" s="258" t="s">
        <v>267</v>
      </c>
      <c r="Y597" s="258" t="s">
        <v>267</v>
      </c>
      <c r="Z597" s="258" t="s">
        <v>267</v>
      </c>
      <c r="AA597" s="258" t="s">
        <v>265</v>
      </c>
      <c r="AB597" s="258" t="s">
        <v>267</v>
      </c>
      <c r="AC597" s="258" t="s">
        <v>265</v>
      </c>
      <c r="AD597" s="258" t="s">
        <v>265</v>
      </c>
      <c r="AE597" s="258" t="s">
        <v>265</v>
      </c>
      <c r="AF597" s="258" t="s">
        <v>267</v>
      </c>
      <c r="AG597" s="258" t="s">
        <v>267</v>
      </c>
      <c r="AH597" s="258" t="s">
        <v>265</v>
      </c>
      <c r="AI597" s="258" t="s">
        <v>265</v>
      </c>
      <c r="AJ597" s="258" t="s">
        <v>267</v>
      </c>
      <c r="AK597" s="258" t="s">
        <v>266</v>
      </c>
      <c r="AL597" s="258" t="s">
        <v>267</v>
      </c>
      <c r="AM597" s="258" t="s">
        <v>267</v>
      </c>
      <c r="AN597" s="258" t="s">
        <v>266</v>
      </c>
      <c r="AO597" s="258" t="s">
        <v>267</v>
      </c>
      <c r="AP597" s="258" t="s">
        <v>267</v>
      </c>
    </row>
    <row r="598" spans="1:42" x14ac:dyDescent="0.2">
      <c r="A598" s="258">
        <v>211762</v>
      </c>
      <c r="B598" s="258" t="str">
        <f>VLOOKUP(A598,'[2]اعلام كامل'!$A$2:$E$7000,5,0)</f>
        <v>س4</v>
      </c>
      <c r="C598" s="258" t="s">
        <v>265</v>
      </c>
      <c r="D598" s="258" t="s">
        <v>267</v>
      </c>
      <c r="E598" s="258" t="s">
        <v>267</v>
      </c>
      <c r="F598" s="258" t="s">
        <v>267</v>
      </c>
      <c r="G598" s="258" t="s">
        <v>265</v>
      </c>
      <c r="H598" s="258" t="s">
        <v>265</v>
      </c>
      <c r="I598" s="258" t="s">
        <v>267</v>
      </c>
      <c r="J598" s="258" t="s">
        <v>265</v>
      </c>
      <c r="K598" s="258" t="s">
        <v>265</v>
      </c>
      <c r="L598" s="258" t="s">
        <v>265</v>
      </c>
      <c r="M598" s="258" t="s">
        <v>265</v>
      </c>
      <c r="N598" s="258" t="s">
        <v>265</v>
      </c>
      <c r="O598" s="258" t="s">
        <v>267</v>
      </c>
      <c r="P598" s="258" t="s">
        <v>267</v>
      </c>
      <c r="Q598" s="258" t="s">
        <v>265</v>
      </c>
      <c r="R598" s="258" t="s">
        <v>265</v>
      </c>
      <c r="S598" s="258" t="s">
        <v>267</v>
      </c>
      <c r="T598" s="258" t="s">
        <v>267</v>
      </c>
      <c r="U598" s="258" t="s">
        <v>267</v>
      </c>
      <c r="V598" s="258" t="s">
        <v>267</v>
      </c>
      <c r="W598" s="258" t="s">
        <v>267</v>
      </c>
      <c r="X598" s="258" t="s">
        <v>267</v>
      </c>
      <c r="Y598" s="258" t="s">
        <v>267</v>
      </c>
      <c r="Z598" s="258" t="s">
        <v>267</v>
      </c>
      <c r="AA598" s="258" t="s">
        <v>267</v>
      </c>
      <c r="AB598" s="258" t="s">
        <v>267</v>
      </c>
      <c r="AC598" s="258" t="s">
        <v>267</v>
      </c>
      <c r="AD598" s="258" t="s">
        <v>267</v>
      </c>
      <c r="AE598" s="258" t="s">
        <v>267</v>
      </c>
      <c r="AF598" s="258" t="s">
        <v>267</v>
      </c>
      <c r="AG598" s="258" t="s">
        <v>267</v>
      </c>
      <c r="AH598" s="258" t="s">
        <v>265</v>
      </c>
      <c r="AI598" s="258" t="s">
        <v>265</v>
      </c>
      <c r="AJ598" s="258" t="s">
        <v>267</v>
      </c>
      <c r="AK598" s="258" t="s">
        <v>265</v>
      </c>
      <c r="AL598" s="258" t="s">
        <v>267</v>
      </c>
      <c r="AM598" s="258" t="s">
        <v>267</v>
      </c>
      <c r="AN598" s="258" t="s">
        <v>267</v>
      </c>
      <c r="AO598" s="258" t="s">
        <v>266</v>
      </c>
      <c r="AP598" s="258" t="s">
        <v>267</v>
      </c>
    </row>
    <row r="599" spans="1:42" x14ac:dyDescent="0.2">
      <c r="A599" s="258">
        <v>211768</v>
      </c>
      <c r="B599" s="258" t="str">
        <f>VLOOKUP(A599,'[2]اعلام كامل'!$A$2:$E$7000,5,0)</f>
        <v>س4</v>
      </c>
      <c r="C599" s="258" t="s">
        <v>265</v>
      </c>
      <c r="D599" s="258" t="s">
        <v>267</v>
      </c>
      <c r="E599" s="258" t="s">
        <v>265</v>
      </c>
      <c r="F599" s="258" t="s">
        <v>267</v>
      </c>
      <c r="G599" s="258" t="s">
        <v>265</v>
      </c>
      <c r="H599" s="258" t="s">
        <v>265</v>
      </c>
      <c r="I599" s="258" t="s">
        <v>267</v>
      </c>
      <c r="J599" s="258" t="s">
        <v>265</v>
      </c>
      <c r="K599" s="258" t="s">
        <v>265</v>
      </c>
      <c r="L599" s="258" t="s">
        <v>267</v>
      </c>
      <c r="M599" s="258" t="s">
        <v>267</v>
      </c>
      <c r="N599" s="258" t="s">
        <v>267</v>
      </c>
      <c r="O599" s="258" t="s">
        <v>267</v>
      </c>
      <c r="P599" s="258" t="s">
        <v>265</v>
      </c>
      <c r="Q599" s="258" t="s">
        <v>265</v>
      </c>
      <c r="R599" s="258" t="s">
        <v>265</v>
      </c>
      <c r="S599" s="258" t="s">
        <v>267</v>
      </c>
      <c r="T599" s="258" t="s">
        <v>267</v>
      </c>
      <c r="U599" s="258" t="s">
        <v>267</v>
      </c>
      <c r="V599" s="258" t="s">
        <v>267</v>
      </c>
      <c r="W599" s="258" t="s">
        <v>265</v>
      </c>
      <c r="X599" s="258" t="s">
        <v>267</v>
      </c>
      <c r="Y599" s="258" t="s">
        <v>265</v>
      </c>
      <c r="Z599" s="258" t="s">
        <v>266</v>
      </c>
      <c r="AA599" s="258" t="s">
        <v>267</v>
      </c>
      <c r="AB599" s="258" t="s">
        <v>267</v>
      </c>
      <c r="AC599" s="258" t="s">
        <v>267</v>
      </c>
      <c r="AD599" s="258" t="s">
        <v>267</v>
      </c>
      <c r="AE599" s="258" t="s">
        <v>267</v>
      </c>
      <c r="AF599" s="258" t="s">
        <v>265</v>
      </c>
      <c r="AG599" s="258" t="s">
        <v>266</v>
      </c>
      <c r="AH599" s="258" t="s">
        <v>267</v>
      </c>
      <c r="AI599" s="258" t="s">
        <v>267</v>
      </c>
      <c r="AJ599" s="258" t="s">
        <v>266</v>
      </c>
      <c r="AK599" s="258" t="s">
        <v>265</v>
      </c>
      <c r="AL599" s="258" t="s">
        <v>265</v>
      </c>
      <c r="AM599" s="258" t="s">
        <v>265</v>
      </c>
      <c r="AN599" s="258" t="s">
        <v>265</v>
      </c>
      <c r="AO599" s="258" t="s">
        <v>267</v>
      </c>
      <c r="AP599" s="258" t="s">
        <v>265</v>
      </c>
    </row>
    <row r="600" spans="1:42" x14ac:dyDescent="0.2">
      <c r="A600" s="258">
        <v>211778</v>
      </c>
      <c r="B600" s="258" t="str">
        <f>VLOOKUP(A600,'[2]اعلام كامل'!$A$2:$E$7000,5,0)</f>
        <v>س4</v>
      </c>
      <c r="C600" s="258" t="s">
        <v>265</v>
      </c>
      <c r="D600" s="258" t="s">
        <v>267</v>
      </c>
      <c r="E600" s="258" t="s">
        <v>267</v>
      </c>
      <c r="F600" s="258" t="s">
        <v>267</v>
      </c>
      <c r="G600" s="258" t="s">
        <v>265</v>
      </c>
      <c r="H600" s="258" t="s">
        <v>265</v>
      </c>
      <c r="I600" s="258" t="s">
        <v>267</v>
      </c>
      <c r="J600" s="258" t="s">
        <v>265</v>
      </c>
      <c r="K600" s="258" t="s">
        <v>267</v>
      </c>
      <c r="L600" s="258" t="s">
        <v>265</v>
      </c>
      <c r="M600" s="258" t="s">
        <v>265</v>
      </c>
      <c r="N600" s="258" t="s">
        <v>265</v>
      </c>
      <c r="O600" s="258" t="s">
        <v>267</v>
      </c>
      <c r="P600" s="258" t="s">
        <v>267</v>
      </c>
      <c r="Q600" s="258" t="s">
        <v>267</v>
      </c>
      <c r="R600" s="258" t="s">
        <v>265</v>
      </c>
      <c r="S600" s="258" t="s">
        <v>267</v>
      </c>
      <c r="T600" s="258" t="s">
        <v>267</v>
      </c>
      <c r="U600" s="258" t="s">
        <v>267</v>
      </c>
      <c r="V600" s="258" t="s">
        <v>267</v>
      </c>
      <c r="W600" s="258" t="s">
        <v>267</v>
      </c>
      <c r="X600" s="258" t="s">
        <v>267</v>
      </c>
      <c r="Y600" s="258" t="s">
        <v>267</v>
      </c>
      <c r="Z600" s="258" t="s">
        <v>267</v>
      </c>
      <c r="AA600" s="258" t="s">
        <v>265</v>
      </c>
      <c r="AB600" s="258" t="s">
        <v>267</v>
      </c>
      <c r="AC600" s="258" t="s">
        <v>267</v>
      </c>
      <c r="AD600" s="258" t="s">
        <v>267</v>
      </c>
      <c r="AE600" s="258" t="s">
        <v>267</v>
      </c>
      <c r="AF600" s="258" t="s">
        <v>267</v>
      </c>
      <c r="AG600" s="258" t="s">
        <v>267</v>
      </c>
      <c r="AH600" s="258" t="s">
        <v>267</v>
      </c>
      <c r="AI600" s="258" t="s">
        <v>265</v>
      </c>
      <c r="AJ600" s="258" t="s">
        <v>267</v>
      </c>
      <c r="AK600" s="258" t="s">
        <v>265</v>
      </c>
      <c r="AL600" s="258" t="s">
        <v>265</v>
      </c>
      <c r="AM600" s="258" t="s">
        <v>267</v>
      </c>
      <c r="AN600" s="258" t="s">
        <v>267</v>
      </c>
      <c r="AO600" s="258" t="s">
        <v>267</v>
      </c>
      <c r="AP600" s="258" t="s">
        <v>267</v>
      </c>
    </row>
    <row r="601" spans="1:42" x14ac:dyDescent="0.2">
      <c r="A601" s="258">
        <v>211784</v>
      </c>
      <c r="B601" s="258" t="str">
        <f>VLOOKUP(A601,'[2]اعلام كامل'!$A$2:$E$7000,5,0)</f>
        <v>س4</v>
      </c>
      <c r="C601" s="258" t="s">
        <v>267</v>
      </c>
      <c r="D601" s="258" t="s">
        <v>267</v>
      </c>
      <c r="E601" s="258" t="s">
        <v>267</v>
      </c>
      <c r="F601" s="258" t="s">
        <v>265</v>
      </c>
      <c r="G601" s="258" t="s">
        <v>265</v>
      </c>
      <c r="H601" s="258" t="s">
        <v>265</v>
      </c>
      <c r="I601" s="258" t="s">
        <v>267</v>
      </c>
      <c r="J601" s="258" t="s">
        <v>265</v>
      </c>
      <c r="K601" s="258" t="s">
        <v>265</v>
      </c>
      <c r="L601" s="258" t="s">
        <v>267</v>
      </c>
      <c r="M601" s="258" t="s">
        <v>267</v>
      </c>
      <c r="N601" s="258" t="s">
        <v>265</v>
      </c>
      <c r="O601" s="258" t="s">
        <v>267</v>
      </c>
      <c r="P601" s="258" t="s">
        <v>265</v>
      </c>
      <c r="Q601" s="258" t="s">
        <v>265</v>
      </c>
      <c r="R601" s="258" t="s">
        <v>266</v>
      </c>
      <c r="S601" s="258" t="s">
        <v>265</v>
      </c>
      <c r="T601" s="258" t="s">
        <v>267</v>
      </c>
      <c r="U601" s="258" t="s">
        <v>267</v>
      </c>
      <c r="V601" s="258" t="s">
        <v>265</v>
      </c>
      <c r="W601" s="258" t="s">
        <v>267</v>
      </c>
      <c r="X601" s="258" t="s">
        <v>267</v>
      </c>
      <c r="Y601" s="258" t="s">
        <v>267</v>
      </c>
      <c r="Z601" s="258" t="s">
        <v>265</v>
      </c>
      <c r="AA601" s="258" t="s">
        <v>265</v>
      </c>
      <c r="AB601" s="258" t="s">
        <v>267</v>
      </c>
      <c r="AC601" s="258" t="s">
        <v>267</v>
      </c>
      <c r="AD601" s="258" t="s">
        <v>267</v>
      </c>
      <c r="AE601" s="258" t="s">
        <v>267</v>
      </c>
      <c r="AF601" s="258" t="s">
        <v>267</v>
      </c>
      <c r="AG601" s="258" t="s">
        <v>267</v>
      </c>
      <c r="AH601" s="258" t="s">
        <v>267</v>
      </c>
      <c r="AI601" s="258" t="s">
        <v>267</v>
      </c>
      <c r="AJ601" s="258" t="s">
        <v>267</v>
      </c>
      <c r="AK601" s="258" t="s">
        <v>266</v>
      </c>
      <c r="AL601" s="258" t="s">
        <v>267</v>
      </c>
      <c r="AM601" s="258" t="s">
        <v>267</v>
      </c>
      <c r="AN601" s="258" t="s">
        <v>266</v>
      </c>
      <c r="AO601" s="258" t="s">
        <v>267</v>
      </c>
      <c r="AP601" s="258" t="s">
        <v>267</v>
      </c>
    </row>
    <row r="602" spans="1:42" x14ac:dyDescent="0.2">
      <c r="A602" s="258">
        <v>211839</v>
      </c>
      <c r="B602" s="258" t="str">
        <f>VLOOKUP(A602,'[2]اعلام كامل'!$A$2:$E$7000,5,0)</f>
        <v>س4</v>
      </c>
      <c r="C602" s="258" t="s">
        <v>265</v>
      </c>
      <c r="D602" s="258" t="s">
        <v>265</v>
      </c>
      <c r="E602" s="258" t="s">
        <v>267</v>
      </c>
      <c r="F602" s="258" t="s">
        <v>267</v>
      </c>
      <c r="G602" s="258" t="s">
        <v>265</v>
      </c>
      <c r="H602" s="258" t="s">
        <v>265</v>
      </c>
      <c r="I602" s="258" t="s">
        <v>267</v>
      </c>
      <c r="J602" s="258" t="s">
        <v>267</v>
      </c>
      <c r="K602" s="258" t="s">
        <v>267</v>
      </c>
      <c r="L602" s="258" t="s">
        <v>267</v>
      </c>
      <c r="M602" s="258" t="s">
        <v>265</v>
      </c>
      <c r="N602" s="258" t="s">
        <v>267</v>
      </c>
      <c r="O602" s="258" t="s">
        <v>267</v>
      </c>
      <c r="P602" s="258" t="s">
        <v>265</v>
      </c>
      <c r="Q602" s="258" t="s">
        <v>267</v>
      </c>
      <c r="R602" s="258" t="s">
        <v>265</v>
      </c>
      <c r="S602" s="258" t="s">
        <v>265</v>
      </c>
      <c r="T602" s="258" t="s">
        <v>267</v>
      </c>
      <c r="U602" s="258" t="s">
        <v>267</v>
      </c>
      <c r="V602" s="258" t="s">
        <v>265</v>
      </c>
      <c r="W602" s="258" t="s">
        <v>267</v>
      </c>
      <c r="X602" s="258" t="s">
        <v>267</v>
      </c>
      <c r="Y602" s="258" t="s">
        <v>267</v>
      </c>
      <c r="Z602" s="258" t="s">
        <v>265</v>
      </c>
      <c r="AA602" s="258" t="s">
        <v>265</v>
      </c>
      <c r="AB602" s="258" t="s">
        <v>265</v>
      </c>
      <c r="AC602" s="258" t="s">
        <v>265</v>
      </c>
      <c r="AD602" s="258" t="s">
        <v>265</v>
      </c>
      <c r="AE602" s="258" t="s">
        <v>265</v>
      </c>
      <c r="AF602" s="258" t="s">
        <v>265</v>
      </c>
      <c r="AG602" s="258" t="s">
        <v>267</v>
      </c>
      <c r="AH602" s="258" t="s">
        <v>265</v>
      </c>
      <c r="AI602" s="258" t="s">
        <v>265</v>
      </c>
      <c r="AJ602" s="258" t="s">
        <v>267</v>
      </c>
      <c r="AK602" s="258" t="s">
        <v>265</v>
      </c>
      <c r="AL602" s="258" t="s">
        <v>265</v>
      </c>
      <c r="AM602" s="258" t="s">
        <v>267</v>
      </c>
      <c r="AN602" s="258" t="s">
        <v>265</v>
      </c>
      <c r="AO602" s="258" t="s">
        <v>267</v>
      </c>
      <c r="AP602" s="258" t="s">
        <v>267</v>
      </c>
    </row>
    <row r="603" spans="1:42" x14ac:dyDescent="0.2">
      <c r="A603" s="258">
        <v>211946</v>
      </c>
      <c r="B603" s="258" t="str">
        <f>VLOOKUP(A603,'[2]اعلام كامل'!$A$2:$E$7000,5,0)</f>
        <v>س4</v>
      </c>
      <c r="C603" s="258" t="s">
        <v>265</v>
      </c>
      <c r="D603" s="258" t="s">
        <v>267</v>
      </c>
      <c r="E603" s="258" t="s">
        <v>267</v>
      </c>
      <c r="F603" s="258" t="s">
        <v>267</v>
      </c>
      <c r="G603" s="258" t="s">
        <v>265</v>
      </c>
      <c r="H603" s="258" t="s">
        <v>265</v>
      </c>
      <c r="I603" s="258" t="s">
        <v>265</v>
      </c>
      <c r="J603" s="258" t="s">
        <v>265</v>
      </c>
      <c r="K603" s="258" t="s">
        <v>267</v>
      </c>
      <c r="L603" s="258" t="s">
        <v>267</v>
      </c>
      <c r="M603" s="258" t="s">
        <v>267</v>
      </c>
      <c r="N603" s="258" t="s">
        <v>267</v>
      </c>
      <c r="O603" s="258" t="s">
        <v>267</v>
      </c>
      <c r="P603" s="258" t="s">
        <v>267</v>
      </c>
      <c r="Q603" s="258" t="s">
        <v>267</v>
      </c>
      <c r="R603" s="258" t="s">
        <v>265</v>
      </c>
      <c r="S603" s="258" t="s">
        <v>267</v>
      </c>
      <c r="T603" s="258" t="s">
        <v>267</v>
      </c>
      <c r="U603" s="258" t="s">
        <v>267</v>
      </c>
      <c r="V603" s="258" t="s">
        <v>267</v>
      </c>
      <c r="W603" s="258" t="s">
        <v>265</v>
      </c>
      <c r="X603" s="258" t="s">
        <v>267</v>
      </c>
      <c r="Y603" s="258" t="s">
        <v>265</v>
      </c>
      <c r="Z603" s="258" t="s">
        <v>267</v>
      </c>
      <c r="AA603" s="258" t="s">
        <v>265</v>
      </c>
      <c r="AB603" s="258" t="s">
        <v>267</v>
      </c>
      <c r="AC603" s="258" t="s">
        <v>265</v>
      </c>
      <c r="AD603" s="258" t="s">
        <v>267</v>
      </c>
      <c r="AE603" s="258" t="s">
        <v>265</v>
      </c>
      <c r="AF603" s="258" t="s">
        <v>265</v>
      </c>
      <c r="AG603" s="258" t="s">
        <v>267</v>
      </c>
      <c r="AH603" s="258" t="s">
        <v>265</v>
      </c>
      <c r="AI603" s="258" t="s">
        <v>265</v>
      </c>
      <c r="AJ603" s="258" t="s">
        <v>267</v>
      </c>
      <c r="AK603" s="258" t="s">
        <v>265</v>
      </c>
      <c r="AL603" s="258" t="s">
        <v>267</v>
      </c>
      <c r="AM603" s="258" t="s">
        <v>267</v>
      </c>
      <c r="AN603" s="258" t="s">
        <v>267</v>
      </c>
      <c r="AO603" s="258" t="s">
        <v>267</v>
      </c>
      <c r="AP603" s="258" t="s">
        <v>267</v>
      </c>
    </row>
    <row r="604" spans="1:42" x14ac:dyDescent="0.2">
      <c r="A604" s="258">
        <v>211988</v>
      </c>
      <c r="B604" s="258" t="str">
        <f>VLOOKUP(A604,'[2]اعلام كامل'!$A$2:$E$7000,5,0)</f>
        <v>س4</v>
      </c>
      <c r="C604" s="258" t="s">
        <v>265</v>
      </c>
      <c r="D604" s="258" t="s">
        <v>267</v>
      </c>
      <c r="E604" s="258" t="s">
        <v>267</v>
      </c>
      <c r="F604" s="258" t="s">
        <v>267</v>
      </c>
      <c r="G604" s="258" t="s">
        <v>267</v>
      </c>
      <c r="H604" s="258" t="s">
        <v>265</v>
      </c>
      <c r="I604" s="258" t="s">
        <v>265</v>
      </c>
      <c r="J604" s="258" t="s">
        <v>267</v>
      </c>
      <c r="K604" s="258" t="s">
        <v>267</v>
      </c>
      <c r="L604" s="258" t="s">
        <v>267</v>
      </c>
      <c r="M604" s="258" t="s">
        <v>267</v>
      </c>
      <c r="N604" s="258" t="s">
        <v>267</v>
      </c>
      <c r="O604" s="258" t="s">
        <v>267</v>
      </c>
      <c r="P604" s="258" t="s">
        <v>265</v>
      </c>
      <c r="Q604" s="258" t="s">
        <v>267</v>
      </c>
      <c r="R604" s="258" t="s">
        <v>265</v>
      </c>
      <c r="S604" s="258" t="s">
        <v>265</v>
      </c>
      <c r="T604" s="258" t="s">
        <v>267</v>
      </c>
      <c r="U604" s="258" t="s">
        <v>267</v>
      </c>
      <c r="V604" s="258" t="s">
        <v>267</v>
      </c>
      <c r="W604" s="258" t="s">
        <v>265</v>
      </c>
      <c r="X604" s="258" t="s">
        <v>267</v>
      </c>
      <c r="Y604" s="258" t="s">
        <v>267</v>
      </c>
      <c r="Z604" s="258" t="s">
        <v>265</v>
      </c>
      <c r="AA604" s="258" t="s">
        <v>265</v>
      </c>
      <c r="AB604" s="258" t="s">
        <v>267</v>
      </c>
      <c r="AC604" s="258" t="s">
        <v>265</v>
      </c>
      <c r="AD604" s="258" t="s">
        <v>267</v>
      </c>
      <c r="AE604" s="258" t="s">
        <v>265</v>
      </c>
      <c r="AF604" s="258" t="s">
        <v>267</v>
      </c>
      <c r="AG604" s="258" t="s">
        <v>267</v>
      </c>
      <c r="AH604" s="258" t="s">
        <v>265</v>
      </c>
      <c r="AI604" s="258" t="s">
        <v>265</v>
      </c>
      <c r="AJ604" s="258" t="s">
        <v>267</v>
      </c>
      <c r="AK604" s="258" t="s">
        <v>266</v>
      </c>
      <c r="AL604" s="258" t="s">
        <v>266</v>
      </c>
      <c r="AM604" s="258" t="s">
        <v>267</v>
      </c>
      <c r="AN604" s="258" t="s">
        <v>266</v>
      </c>
      <c r="AO604" s="258" t="s">
        <v>267</v>
      </c>
      <c r="AP604" s="258" t="s">
        <v>267</v>
      </c>
    </row>
    <row r="605" spans="1:42" x14ac:dyDescent="0.2">
      <c r="A605" s="258">
        <v>211989</v>
      </c>
      <c r="B605" s="258" t="str">
        <f>VLOOKUP(A605,'[2]اعلام كامل'!$A$2:$E$7000,5,0)</f>
        <v>س4</v>
      </c>
      <c r="C605" s="258" t="s">
        <v>267</v>
      </c>
      <c r="D605" s="258" t="s">
        <v>267</v>
      </c>
      <c r="E605" s="258" t="s">
        <v>265</v>
      </c>
      <c r="F605" s="258" t="s">
        <v>267</v>
      </c>
      <c r="G605" s="258" t="s">
        <v>267</v>
      </c>
      <c r="H605" s="258" t="s">
        <v>265</v>
      </c>
      <c r="I605" s="258" t="s">
        <v>267</v>
      </c>
      <c r="J605" s="258" t="s">
        <v>265</v>
      </c>
      <c r="K605" s="258" t="s">
        <v>267</v>
      </c>
      <c r="L605" s="258" t="s">
        <v>265</v>
      </c>
      <c r="M605" s="258" t="s">
        <v>265</v>
      </c>
      <c r="N605" s="258" t="s">
        <v>265</v>
      </c>
      <c r="O605" s="258" t="s">
        <v>267</v>
      </c>
      <c r="P605" s="258" t="s">
        <v>267</v>
      </c>
      <c r="Q605" s="258" t="s">
        <v>265</v>
      </c>
      <c r="R605" s="258" t="s">
        <v>267</v>
      </c>
      <c r="S605" s="258" t="s">
        <v>265</v>
      </c>
      <c r="T605" s="258" t="s">
        <v>267</v>
      </c>
      <c r="U605" s="258" t="s">
        <v>265</v>
      </c>
      <c r="V605" s="258" t="s">
        <v>267</v>
      </c>
      <c r="W605" s="258" t="s">
        <v>265</v>
      </c>
      <c r="X605" s="258" t="s">
        <v>267</v>
      </c>
      <c r="Y605" s="258" t="s">
        <v>267</v>
      </c>
      <c r="Z605" s="258" t="s">
        <v>265</v>
      </c>
      <c r="AA605" s="258" t="s">
        <v>265</v>
      </c>
      <c r="AB605" s="258" t="s">
        <v>267</v>
      </c>
      <c r="AC605" s="258" t="s">
        <v>267</v>
      </c>
      <c r="AD605" s="258" t="s">
        <v>267</v>
      </c>
      <c r="AE605" s="258" t="s">
        <v>267</v>
      </c>
      <c r="AF605" s="258" t="s">
        <v>265</v>
      </c>
      <c r="AG605" s="258" t="s">
        <v>265</v>
      </c>
      <c r="AH605" s="258" t="s">
        <v>265</v>
      </c>
      <c r="AI605" s="258" t="s">
        <v>265</v>
      </c>
      <c r="AJ605" s="258" t="s">
        <v>267</v>
      </c>
      <c r="AK605" s="258" t="s">
        <v>265</v>
      </c>
      <c r="AL605" s="258" t="s">
        <v>267</v>
      </c>
      <c r="AM605" s="258" t="s">
        <v>267</v>
      </c>
      <c r="AN605" s="258" t="s">
        <v>267</v>
      </c>
      <c r="AO605" s="258" t="s">
        <v>267</v>
      </c>
      <c r="AP605" s="258" t="s">
        <v>265</v>
      </c>
    </row>
    <row r="606" spans="1:42" x14ac:dyDescent="0.2">
      <c r="A606" s="258">
        <v>211999</v>
      </c>
      <c r="B606" s="258" t="str">
        <f>VLOOKUP(A606,'[2]اعلام كامل'!$A$2:$E$7000,5,0)</f>
        <v>س4</v>
      </c>
      <c r="C606" s="258" t="s">
        <v>267</v>
      </c>
      <c r="D606" s="258" t="s">
        <v>267</v>
      </c>
      <c r="E606" s="258" t="s">
        <v>267</v>
      </c>
      <c r="F606" s="258" t="s">
        <v>267</v>
      </c>
      <c r="G606" s="258" t="s">
        <v>267</v>
      </c>
      <c r="H606" s="258" t="s">
        <v>267</v>
      </c>
      <c r="I606" s="258" t="s">
        <v>267</v>
      </c>
      <c r="J606" s="258" t="s">
        <v>267</v>
      </c>
      <c r="K606" s="258" t="s">
        <v>267</v>
      </c>
      <c r="L606" s="258" t="s">
        <v>267</v>
      </c>
      <c r="M606" s="258" t="s">
        <v>267</v>
      </c>
      <c r="N606" s="258" t="s">
        <v>265</v>
      </c>
      <c r="O606" s="258" t="s">
        <v>267</v>
      </c>
      <c r="P606" s="258" t="s">
        <v>265</v>
      </c>
      <c r="Q606" s="258" t="s">
        <v>267</v>
      </c>
      <c r="R606" s="258" t="s">
        <v>267</v>
      </c>
      <c r="S606" s="258" t="s">
        <v>265</v>
      </c>
      <c r="T606" s="258" t="s">
        <v>267</v>
      </c>
      <c r="U606" s="258" t="s">
        <v>267</v>
      </c>
      <c r="V606" s="258" t="s">
        <v>267</v>
      </c>
      <c r="W606" s="258" t="s">
        <v>267</v>
      </c>
      <c r="X606" s="258" t="s">
        <v>267</v>
      </c>
      <c r="Y606" s="258" t="s">
        <v>265</v>
      </c>
      <c r="Z606" s="258" t="s">
        <v>267</v>
      </c>
      <c r="AA606" s="258" t="s">
        <v>267</v>
      </c>
      <c r="AB606" s="258" t="s">
        <v>267</v>
      </c>
      <c r="AC606" s="258" t="s">
        <v>267</v>
      </c>
      <c r="AD606" s="258" t="s">
        <v>267</v>
      </c>
      <c r="AE606" s="258" t="s">
        <v>265</v>
      </c>
      <c r="AF606" s="258" t="s">
        <v>265</v>
      </c>
      <c r="AG606" s="258" t="s">
        <v>267</v>
      </c>
      <c r="AH606" s="258" t="s">
        <v>265</v>
      </c>
      <c r="AI606" s="258" t="s">
        <v>265</v>
      </c>
      <c r="AJ606" s="258" t="s">
        <v>267</v>
      </c>
      <c r="AK606" s="258" t="s">
        <v>265</v>
      </c>
      <c r="AL606" s="258" t="s">
        <v>265</v>
      </c>
      <c r="AM606" s="258" t="s">
        <v>266</v>
      </c>
      <c r="AN606" s="258" t="s">
        <v>266</v>
      </c>
      <c r="AO606" s="258" t="s">
        <v>267</v>
      </c>
      <c r="AP606" s="258" t="s">
        <v>266</v>
      </c>
    </row>
    <row r="607" spans="1:42" x14ac:dyDescent="0.2">
      <c r="A607" s="258">
        <v>212023</v>
      </c>
      <c r="B607" s="258" t="str">
        <f>VLOOKUP(A607,'[2]اعلام كامل'!$A$2:$E$7000,5,0)</f>
        <v>س4</v>
      </c>
      <c r="C607" s="258" t="s">
        <v>267</v>
      </c>
      <c r="D607" s="258" t="s">
        <v>267</v>
      </c>
      <c r="E607" s="258" t="s">
        <v>267</v>
      </c>
      <c r="F607" s="258" t="s">
        <v>265</v>
      </c>
      <c r="G607" s="258" t="s">
        <v>267</v>
      </c>
      <c r="H607" s="258" t="s">
        <v>265</v>
      </c>
      <c r="I607" s="258" t="s">
        <v>267</v>
      </c>
      <c r="J607" s="258" t="s">
        <v>267</v>
      </c>
      <c r="K607" s="258" t="s">
        <v>267</v>
      </c>
      <c r="L607" s="258" t="s">
        <v>267</v>
      </c>
      <c r="M607" s="258" t="s">
        <v>267</v>
      </c>
      <c r="N607" s="258" t="s">
        <v>267</v>
      </c>
      <c r="O607" s="258" t="s">
        <v>267</v>
      </c>
      <c r="P607" s="258" t="s">
        <v>267</v>
      </c>
      <c r="Q607" s="258" t="s">
        <v>267</v>
      </c>
      <c r="R607" s="258" t="s">
        <v>267</v>
      </c>
      <c r="S607" s="258" t="s">
        <v>267</v>
      </c>
      <c r="T607" s="258" t="s">
        <v>267</v>
      </c>
      <c r="U607" s="258" t="s">
        <v>267</v>
      </c>
      <c r="V607" s="258" t="s">
        <v>267</v>
      </c>
      <c r="W607" s="258" t="s">
        <v>267</v>
      </c>
      <c r="X607" s="258" t="s">
        <v>267</v>
      </c>
      <c r="Y607" s="258" t="s">
        <v>267</v>
      </c>
      <c r="Z607" s="258" t="s">
        <v>266</v>
      </c>
      <c r="AA607" s="258" t="s">
        <v>267</v>
      </c>
      <c r="AB607" s="258" t="s">
        <v>267</v>
      </c>
      <c r="AC607" s="258" t="s">
        <v>267</v>
      </c>
      <c r="AD607" s="258" t="s">
        <v>267</v>
      </c>
      <c r="AE607" s="258" t="s">
        <v>267</v>
      </c>
      <c r="AF607" s="258" t="s">
        <v>267</v>
      </c>
      <c r="AG607" s="258" t="s">
        <v>267</v>
      </c>
      <c r="AH607" s="258" t="s">
        <v>267</v>
      </c>
      <c r="AI607" s="258" t="s">
        <v>267</v>
      </c>
      <c r="AJ607" s="258" t="s">
        <v>267</v>
      </c>
      <c r="AK607" s="258" t="s">
        <v>267</v>
      </c>
      <c r="AL607" s="258" t="s">
        <v>267</v>
      </c>
      <c r="AM607" s="258" t="s">
        <v>267</v>
      </c>
      <c r="AN607" s="258" t="s">
        <v>267</v>
      </c>
      <c r="AO607" s="258" t="s">
        <v>267</v>
      </c>
      <c r="AP607" s="258" t="s">
        <v>267</v>
      </c>
    </row>
    <row r="608" spans="1:42" x14ac:dyDescent="0.2">
      <c r="A608" s="258">
        <v>212031</v>
      </c>
      <c r="B608" s="258" t="str">
        <f>VLOOKUP(A608,'[2]اعلام كامل'!$A$2:$E$7000,5,0)</f>
        <v>س4</v>
      </c>
      <c r="C608" s="258" t="s">
        <v>265</v>
      </c>
      <c r="D608" s="258" t="s">
        <v>267</v>
      </c>
      <c r="E608" s="258" t="s">
        <v>267</v>
      </c>
      <c r="F608" s="258" t="s">
        <v>267</v>
      </c>
      <c r="G608" s="258" t="s">
        <v>267</v>
      </c>
      <c r="H608" s="258" t="s">
        <v>267</v>
      </c>
      <c r="I608" s="258" t="s">
        <v>267</v>
      </c>
      <c r="J608" s="258" t="s">
        <v>265</v>
      </c>
      <c r="K608" s="258" t="s">
        <v>267</v>
      </c>
      <c r="L608" s="258" t="s">
        <v>267</v>
      </c>
      <c r="M608" s="258" t="s">
        <v>267</v>
      </c>
      <c r="N608" s="258" t="s">
        <v>267</v>
      </c>
      <c r="O608" s="258" t="s">
        <v>265</v>
      </c>
      <c r="P608" s="258" t="s">
        <v>267</v>
      </c>
      <c r="Q608" s="258" t="s">
        <v>265</v>
      </c>
      <c r="R608" s="258" t="s">
        <v>267</v>
      </c>
      <c r="S608" s="258" t="s">
        <v>267</v>
      </c>
      <c r="T608" s="258" t="s">
        <v>267</v>
      </c>
      <c r="U608" s="258" t="s">
        <v>267</v>
      </c>
      <c r="V608" s="258" t="s">
        <v>265</v>
      </c>
      <c r="W608" s="258" t="s">
        <v>267</v>
      </c>
      <c r="X608" s="258" t="s">
        <v>267</v>
      </c>
      <c r="Y608" s="258" t="s">
        <v>265</v>
      </c>
      <c r="Z608" s="258" t="s">
        <v>267</v>
      </c>
      <c r="AA608" s="258" t="s">
        <v>265</v>
      </c>
      <c r="AB608" s="258" t="s">
        <v>267</v>
      </c>
      <c r="AC608" s="258" t="s">
        <v>267</v>
      </c>
      <c r="AD608" s="258" t="s">
        <v>265</v>
      </c>
      <c r="AE608" s="258" t="s">
        <v>265</v>
      </c>
      <c r="AF608" s="258" t="s">
        <v>267</v>
      </c>
      <c r="AG608" s="258" t="s">
        <v>267</v>
      </c>
      <c r="AH608" s="258" t="s">
        <v>267</v>
      </c>
      <c r="AI608" s="258" t="s">
        <v>267</v>
      </c>
      <c r="AJ608" s="258" t="s">
        <v>266</v>
      </c>
      <c r="AK608" s="258" t="s">
        <v>266</v>
      </c>
      <c r="AL608" s="258" t="s">
        <v>266</v>
      </c>
      <c r="AM608" s="258" t="s">
        <v>266</v>
      </c>
      <c r="AN608" s="258" t="s">
        <v>266</v>
      </c>
      <c r="AO608" s="258" t="s">
        <v>266</v>
      </c>
      <c r="AP608" s="258" t="s">
        <v>266</v>
      </c>
    </row>
    <row r="609" spans="1:42" x14ac:dyDescent="0.2">
      <c r="A609" s="258">
        <v>212034</v>
      </c>
      <c r="B609" s="258" t="str">
        <f>VLOOKUP(A609,'[2]اعلام كامل'!$A$2:$E$7000,5,0)</f>
        <v>س4</v>
      </c>
      <c r="C609" s="258" t="s">
        <v>267</v>
      </c>
      <c r="D609" s="258" t="s">
        <v>267</v>
      </c>
      <c r="E609" s="258" t="s">
        <v>267</v>
      </c>
      <c r="F609" s="258" t="s">
        <v>267</v>
      </c>
      <c r="G609" s="258" t="s">
        <v>265</v>
      </c>
      <c r="H609" s="258" t="s">
        <v>267</v>
      </c>
      <c r="I609" s="258" t="s">
        <v>267</v>
      </c>
      <c r="J609" s="258" t="s">
        <v>265</v>
      </c>
      <c r="K609" s="258" t="s">
        <v>267</v>
      </c>
      <c r="L609" s="258" t="s">
        <v>267</v>
      </c>
      <c r="M609" s="258" t="s">
        <v>267</v>
      </c>
      <c r="N609" s="258" t="s">
        <v>267</v>
      </c>
      <c r="O609" s="258" t="s">
        <v>267</v>
      </c>
      <c r="P609" s="258" t="s">
        <v>267</v>
      </c>
      <c r="Q609" s="258" t="s">
        <v>267</v>
      </c>
      <c r="R609" s="258" t="s">
        <v>267</v>
      </c>
      <c r="S609" s="258" t="s">
        <v>267</v>
      </c>
      <c r="T609" s="258" t="s">
        <v>267</v>
      </c>
      <c r="U609" s="258" t="s">
        <v>267</v>
      </c>
      <c r="V609" s="258" t="s">
        <v>267</v>
      </c>
      <c r="W609" s="258" t="s">
        <v>267</v>
      </c>
      <c r="X609" s="258" t="s">
        <v>267</v>
      </c>
      <c r="Y609" s="258" t="s">
        <v>267</v>
      </c>
      <c r="Z609" s="258" t="s">
        <v>265</v>
      </c>
      <c r="AA609" s="258" t="s">
        <v>265</v>
      </c>
      <c r="AB609" s="258" t="s">
        <v>267</v>
      </c>
      <c r="AC609" s="258" t="s">
        <v>267</v>
      </c>
      <c r="AD609" s="258" t="s">
        <v>266</v>
      </c>
      <c r="AE609" s="258" t="s">
        <v>265</v>
      </c>
      <c r="AF609" s="258" t="s">
        <v>266</v>
      </c>
      <c r="AG609" s="258" t="s">
        <v>267</v>
      </c>
      <c r="AH609" s="258" t="s">
        <v>265</v>
      </c>
      <c r="AI609" s="258" t="s">
        <v>267</v>
      </c>
      <c r="AJ609" s="258" t="s">
        <v>267</v>
      </c>
      <c r="AK609" s="258" t="s">
        <v>267</v>
      </c>
      <c r="AL609" s="258" t="s">
        <v>267</v>
      </c>
      <c r="AM609" s="258" t="s">
        <v>267</v>
      </c>
      <c r="AN609" s="258" t="s">
        <v>267</v>
      </c>
      <c r="AO609" s="258" t="s">
        <v>267</v>
      </c>
      <c r="AP609" s="258" t="s">
        <v>265</v>
      </c>
    </row>
    <row r="610" spans="1:42" x14ac:dyDescent="0.2">
      <c r="A610" s="258">
        <v>212036</v>
      </c>
      <c r="B610" s="258" t="str">
        <f>VLOOKUP(A610,'[2]اعلام كامل'!$A$2:$E$7000,5,0)</f>
        <v>س4</v>
      </c>
      <c r="C610" s="258" t="s">
        <v>267</v>
      </c>
      <c r="D610" s="258" t="s">
        <v>267</v>
      </c>
      <c r="E610" s="258" t="s">
        <v>267</v>
      </c>
      <c r="F610" s="258" t="s">
        <v>267</v>
      </c>
      <c r="G610" s="258" t="s">
        <v>265</v>
      </c>
      <c r="H610" s="258" t="s">
        <v>267</v>
      </c>
      <c r="I610" s="258" t="s">
        <v>267</v>
      </c>
      <c r="J610" s="258" t="s">
        <v>265</v>
      </c>
      <c r="K610" s="258" t="s">
        <v>267</v>
      </c>
      <c r="L610" s="258" t="s">
        <v>267</v>
      </c>
      <c r="M610" s="258" t="s">
        <v>267</v>
      </c>
      <c r="N610" s="258" t="s">
        <v>267</v>
      </c>
      <c r="O610" s="258" t="s">
        <v>267</v>
      </c>
      <c r="P610" s="258" t="s">
        <v>267</v>
      </c>
      <c r="Q610" s="258" t="s">
        <v>267</v>
      </c>
      <c r="R610" s="258" t="s">
        <v>266</v>
      </c>
      <c r="S610" s="258" t="s">
        <v>265</v>
      </c>
      <c r="T610" s="258" t="s">
        <v>267</v>
      </c>
      <c r="U610" s="258" t="s">
        <v>267</v>
      </c>
      <c r="V610" s="258" t="s">
        <v>265</v>
      </c>
      <c r="W610" s="258" t="s">
        <v>265</v>
      </c>
      <c r="X610" s="258" t="s">
        <v>267</v>
      </c>
      <c r="Y610" s="258" t="s">
        <v>265</v>
      </c>
      <c r="Z610" s="258" t="s">
        <v>267</v>
      </c>
      <c r="AA610" s="258" t="s">
        <v>267</v>
      </c>
      <c r="AB610" s="258" t="s">
        <v>267</v>
      </c>
      <c r="AC610" s="258" t="s">
        <v>267</v>
      </c>
      <c r="AD610" s="258" t="s">
        <v>267</v>
      </c>
      <c r="AE610" s="258" t="s">
        <v>265</v>
      </c>
      <c r="AF610" s="258" t="s">
        <v>267</v>
      </c>
      <c r="AG610" s="258" t="s">
        <v>265</v>
      </c>
      <c r="AH610" s="258" t="s">
        <v>266</v>
      </c>
      <c r="AI610" s="258" t="s">
        <v>267</v>
      </c>
      <c r="AJ610" s="258" t="s">
        <v>267</v>
      </c>
      <c r="AK610" s="258" t="s">
        <v>267</v>
      </c>
      <c r="AL610" s="258" t="s">
        <v>266</v>
      </c>
      <c r="AM610" s="258" t="s">
        <v>266</v>
      </c>
      <c r="AN610" s="258" t="s">
        <v>266</v>
      </c>
      <c r="AO610" s="258" t="s">
        <v>266</v>
      </c>
      <c r="AP610" s="258" t="s">
        <v>267</v>
      </c>
    </row>
    <row r="611" spans="1:42" x14ac:dyDescent="0.2">
      <c r="A611" s="258">
        <v>212047</v>
      </c>
      <c r="B611" s="258" t="str">
        <f>VLOOKUP(A611,'[2]اعلام كامل'!$A$2:$E$7000,5,0)</f>
        <v>س4</v>
      </c>
      <c r="C611" s="258" t="s">
        <v>267</v>
      </c>
      <c r="D611" s="258" t="s">
        <v>267</v>
      </c>
      <c r="E611" s="258" t="s">
        <v>267</v>
      </c>
      <c r="F611" s="258" t="s">
        <v>267</v>
      </c>
      <c r="G611" s="258" t="s">
        <v>265</v>
      </c>
      <c r="H611" s="258" t="s">
        <v>265</v>
      </c>
      <c r="I611" s="258" t="s">
        <v>267</v>
      </c>
      <c r="J611" s="258" t="s">
        <v>265</v>
      </c>
      <c r="K611" s="258" t="s">
        <v>267</v>
      </c>
      <c r="L611" s="258" t="s">
        <v>267</v>
      </c>
      <c r="M611" s="258" t="s">
        <v>265</v>
      </c>
      <c r="N611" s="258" t="s">
        <v>267</v>
      </c>
      <c r="O611" s="258" t="s">
        <v>267</v>
      </c>
      <c r="P611" s="258" t="s">
        <v>267</v>
      </c>
      <c r="Q611" s="258" t="s">
        <v>267</v>
      </c>
      <c r="R611" s="258" t="s">
        <v>265</v>
      </c>
      <c r="S611" s="258" t="s">
        <v>267</v>
      </c>
      <c r="T611" s="258" t="s">
        <v>267</v>
      </c>
      <c r="U611" s="258" t="s">
        <v>267</v>
      </c>
      <c r="V611" s="258" t="s">
        <v>267</v>
      </c>
      <c r="W611" s="258" t="s">
        <v>267</v>
      </c>
      <c r="X611" s="258" t="s">
        <v>267</v>
      </c>
      <c r="Y611" s="258" t="s">
        <v>267</v>
      </c>
      <c r="Z611" s="258" t="s">
        <v>265</v>
      </c>
      <c r="AA611" s="258" t="s">
        <v>267</v>
      </c>
      <c r="AB611" s="258" t="s">
        <v>267</v>
      </c>
      <c r="AC611" s="258" t="s">
        <v>267</v>
      </c>
      <c r="AD611" s="258" t="s">
        <v>267</v>
      </c>
      <c r="AE611" s="258" t="s">
        <v>267</v>
      </c>
      <c r="AF611" s="258" t="s">
        <v>266</v>
      </c>
      <c r="AG611" s="258" t="s">
        <v>266</v>
      </c>
      <c r="AH611" s="258" t="s">
        <v>267</v>
      </c>
      <c r="AI611" s="258" t="s">
        <v>265</v>
      </c>
      <c r="AJ611" s="258" t="s">
        <v>267</v>
      </c>
      <c r="AK611" s="258" t="s">
        <v>267</v>
      </c>
      <c r="AL611" s="258" t="s">
        <v>267</v>
      </c>
      <c r="AM611" s="258" t="s">
        <v>267</v>
      </c>
      <c r="AN611" s="258" t="s">
        <v>265</v>
      </c>
      <c r="AO611" s="258" t="s">
        <v>267</v>
      </c>
      <c r="AP611" s="258" t="s">
        <v>265</v>
      </c>
    </row>
    <row r="612" spans="1:42" x14ac:dyDescent="0.2">
      <c r="A612" s="258">
        <v>212063</v>
      </c>
      <c r="B612" s="258" t="str">
        <f>VLOOKUP(A612,'[2]اعلام كامل'!$A$2:$E$7000,5,0)</f>
        <v>س4</v>
      </c>
      <c r="C612" s="258" t="s">
        <v>265</v>
      </c>
      <c r="D612" s="258" t="s">
        <v>267</v>
      </c>
      <c r="E612" s="258" t="s">
        <v>267</v>
      </c>
      <c r="F612" s="258" t="s">
        <v>267</v>
      </c>
      <c r="G612" s="258" t="s">
        <v>267</v>
      </c>
      <c r="H612" s="258" t="s">
        <v>267</v>
      </c>
      <c r="I612" s="258" t="s">
        <v>267</v>
      </c>
      <c r="J612" s="258" t="s">
        <v>267</v>
      </c>
      <c r="K612" s="258" t="s">
        <v>265</v>
      </c>
      <c r="L612" s="258" t="s">
        <v>267</v>
      </c>
      <c r="M612" s="258" t="s">
        <v>267</v>
      </c>
      <c r="N612" s="258" t="s">
        <v>265</v>
      </c>
      <c r="O612" s="258" t="s">
        <v>265</v>
      </c>
      <c r="P612" s="258" t="s">
        <v>265</v>
      </c>
      <c r="Q612" s="258" t="s">
        <v>267</v>
      </c>
      <c r="R612" s="258" t="s">
        <v>267</v>
      </c>
      <c r="S612" s="258" t="s">
        <v>265</v>
      </c>
      <c r="T612" s="258" t="s">
        <v>267</v>
      </c>
      <c r="U612" s="258" t="s">
        <v>267</v>
      </c>
      <c r="V612" s="258" t="s">
        <v>267</v>
      </c>
      <c r="W612" s="258" t="s">
        <v>267</v>
      </c>
      <c r="X612" s="258" t="s">
        <v>267</v>
      </c>
      <c r="Y612" s="258" t="s">
        <v>267</v>
      </c>
      <c r="Z612" s="258" t="s">
        <v>267</v>
      </c>
      <c r="AA612" s="258" t="s">
        <v>265</v>
      </c>
      <c r="AB612" s="258" t="s">
        <v>267</v>
      </c>
      <c r="AC612" s="258" t="s">
        <v>267</v>
      </c>
      <c r="AD612" s="258" t="s">
        <v>267</v>
      </c>
      <c r="AE612" s="258" t="s">
        <v>265</v>
      </c>
      <c r="AF612" s="258" t="s">
        <v>267</v>
      </c>
      <c r="AG612" s="258" t="s">
        <v>265</v>
      </c>
      <c r="AH612" s="258" t="s">
        <v>266</v>
      </c>
      <c r="AI612" s="258" t="s">
        <v>265</v>
      </c>
      <c r="AJ612" s="258" t="s">
        <v>267</v>
      </c>
      <c r="AK612" s="258" t="s">
        <v>267</v>
      </c>
      <c r="AL612" s="258" t="s">
        <v>267</v>
      </c>
      <c r="AM612" s="258" t="s">
        <v>266</v>
      </c>
      <c r="AN612" s="258" t="s">
        <v>266</v>
      </c>
      <c r="AO612" s="258" t="s">
        <v>267</v>
      </c>
      <c r="AP612" s="258" t="s">
        <v>267</v>
      </c>
    </row>
    <row r="613" spans="1:42" x14ac:dyDescent="0.2">
      <c r="A613" s="258">
        <v>212067</v>
      </c>
      <c r="B613" s="258" t="str">
        <f>VLOOKUP(A613,'[2]اعلام كامل'!$A$2:$E$7000,5,0)</f>
        <v>س4</v>
      </c>
      <c r="C613" s="258" t="s">
        <v>265</v>
      </c>
      <c r="D613" s="258" t="s">
        <v>267</v>
      </c>
      <c r="E613" s="258" t="s">
        <v>267</v>
      </c>
      <c r="F613" s="258" t="s">
        <v>267</v>
      </c>
      <c r="G613" s="258" t="s">
        <v>265</v>
      </c>
      <c r="H613" s="258" t="s">
        <v>265</v>
      </c>
      <c r="I613" s="258" t="s">
        <v>267</v>
      </c>
      <c r="J613" s="258" t="s">
        <v>267</v>
      </c>
      <c r="K613" s="258" t="s">
        <v>267</v>
      </c>
      <c r="L613" s="258" t="s">
        <v>267</v>
      </c>
      <c r="M613" s="258" t="s">
        <v>267</v>
      </c>
      <c r="N613" s="258" t="s">
        <v>267</v>
      </c>
      <c r="O613" s="258" t="s">
        <v>265</v>
      </c>
      <c r="P613" s="258" t="s">
        <v>267</v>
      </c>
      <c r="Q613" s="258" t="s">
        <v>267</v>
      </c>
      <c r="R613" s="258" t="s">
        <v>267</v>
      </c>
      <c r="S613" s="258" t="s">
        <v>265</v>
      </c>
      <c r="T613" s="258" t="s">
        <v>267</v>
      </c>
      <c r="U613" s="258" t="s">
        <v>267</v>
      </c>
      <c r="V613" s="258" t="s">
        <v>265</v>
      </c>
      <c r="W613" s="258" t="s">
        <v>265</v>
      </c>
      <c r="X613" s="258" t="s">
        <v>267</v>
      </c>
      <c r="Y613" s="258" t="s">
        <v>265</v>
      </c>
      <c r="Z613" s="258" t="s">
        <v>267</v>
      </c>
      <c r="AA613" s="258" t="s">
        <v>265</v>
      </c>
      <c r="AB613" s="258" t="s">
        <v>267</v>
      </c>
      <c r="AC613" s="258" t="s">
        <v>267</v>
      </c>
      <c r="AD613" s="258" t="s">
        <v>267</v>
      </c>
      <c r="AE613" s="258" t="s">
        <v>267</v>
      </c>
      <c r="AF613" s="258" t="s">
        <v>265</v>
      </c>
      <c r="AG613" s="258" t="s">
        <v>267</v>
      </c>
      <c r="AH613" s="258" t="s">
        <v>267</v>
      </c>
      <c r="AI613" s="258" t="s">
        <v>265</v>
      </c>
      <c r="AJ613" s="258" t="s">
        <v>267</v>
      </c>
      <c r="AK613" s="258" t="s">
        <v>265</v>
      </c>
      <c r="AL613" s="258" t="s">
        <v>267</v>
      </c>
      <c r="AM613" s="258" t="s">
        <v>267</v>
      </c>
      <c r="AN613" s="258" t="s">
        <v>267</v>
      </c>
      <c r="AO613" s="258" t="s">
        <v>267</v>
      </c>
      <c r="AP613" s="258" t="s">
        <v>265</v>
      </c>
    </row>
    <row r="614" spans="1:42" x14ac:dyDescent="0.2">
      <c r="A614" s="258">
        <v>212099</v>
      </c>
      <c r="B614" s="258" t="str">
        <f>VLOOKUP(A614,'[2]اعلام كامل'!$A$2:$E$7000,5,0)</f>
        <v>س4</v>
      </c>
      <c r="C614" s="258" t="s">
        <v>265</v>
      </c>
      <c r="D614" s="258" t="s">
        <v>267</v>
      </c>
      <c r="E614" s="258" t="s">
        <v>267</v>
      </c>
      <c r="F614" s="258" t="s">
        <v>265</v>
      </c>
      <c r="G614" s="258" t="s">
        <v>265</v>
      </c>
      <c r="H614" s="258" t="s">
        <v>265</v>
      </c>
      <c r="I614" s="258" t="s">
        <v>267</v>
      </c>
      <c r="J614" s="258" t="s">
        <v>267</v>
      </c>
      <c r="K614" s="258" t="s">
        <v>267</v>
      </c>
      <c r="L614" s="258" t="s">
        <v>265</v>
      </c>
      <c r="M614" s="258" t="s">
        <v>267</v>
      </c>
      <c r="N614" s="258" t="s">
        <v>267</v>
      </c>
      <c r="O614" s="258" t="s">
        <v>267</v>
      </c>
      <c r="P614" s="258" t="s">
        <v>267</v>
      </c>
      <c r="Q614" s="258" t="s">
        <v>267</v>
      </c>
      <c r="R614" s="258" t="s">
        <v>267</v>
      </c>
      <c r="S614" s="258" t="s">
        <v>265</v>
      </c>
      <c r="T614" s="258" t="s">
        <v>267</v>
      </c>
      <c r="U614" s="258" t="s">
        <v>267</v>
      </c>
      <c r="V614" s="258" t="s">
        <v>267</v>
      </c>
      <c r="W614" s="258" t="s">
        <v>267</v>
      </c>
      <c r="X614" s="258" t="s">
        <v>267</v>
      </c>
      <c r="Y614" s="258" t="s">
        <v>267</v>
      </c>
      <c r="Z614" s="258" t="s">
        <v>267</v>
      </c>
      <c r="AA614" s="258" t="s">
        <v>267</v>
      </c>
      <c r="AB614" s="258" t="s">
        <v>265</v>
      </c>
      <c r="AC614" s="258" t="s">
        <v>267</v>
      </c>
      <c r="AD614" s="258" t="s">
        <v>267</v>
      </c>
      <c r="AE614" s="258" t="s">
        <v>267</v>
      </c>
      <c r="AF614" s="258" t="s">
        <v>267</v>
      </c>
      <c r="AG614" s="258" t="s">
        <v>267</v>
      </c>
      <c r="AH614" s="258" t="s">
        <v>267</v>
      </c>
      <c r="AI614" s="258" t="s">
        <v>265</v>
      </c>
      <c r="AJ614" s="258" t="s">
        <v>267</v>
      </c>
      <c r="AK614" s="258" t="s">
        <v>265</v>
      </c>
      <c r="AL614" s="258" t="s">
        <v>266</v>
      </c>
      <c r="AM614" s="258" t="s">
        <v>266</v>
      </c>
      <c r="AN614" s="258" t="s">
        <v>266</v>
      </c>
      <c r="AO614" s="258" t="s">
        <v>266</v>
      </c>
      <c r="AP614" s="258" t="s">
        <v>266</v>
      </c>
    </row>
    <row r="615" spans="1:42" x14ac:dyDescent="0.2">
      <c r="A615" s="258">
        <v>212121</v>
      </c>
      <c r="B615" s="258" t="str">
        <f>VLOOKUP(A615,'[2]اعلام كامل'!$A$2:$E$7000,5,0)</f>
        <v>س4</v>
      </c>
      <c r="C615" s="258" t="s">
        <v>267</v>
      </c>
      <c r="D615" s="258" t="s">
        <v>267</v>
      </c>
      <c r="E615" s="258" t="s">
        <v>265</v>
      </c>
      <c r="F615" s="258" t="s">
        <v>265</v>
      </c>
      <c r="G615" s="258" t="s">
        <v>265</v>
      </c>
      <c r="H615" s="258" t="s">
        <v>265</v>
      </c>
      <c r="I615" s="258" t="s">
        <v>267</v>
      </c>
      <c r="J615" s="258" t="s">
        <v>265</v>
      </c>
      <c r="K615" s="258" t="s">
        <v>267</v>
      </c>
      <c r="L615" s="258" t="s">
        <v>267</v>
      </c>
      <c r="M615" s="258" t="s">
        <v>267</v>
      </c>
      <c r="N615" s="258" t="s">
        <v>267</v>
      </c>
      <c r="O615" s="258" t="s">
        <v>265</v>
      </c>
      <c r="P615" s="258" t="s">
        <v>267</v>
      </c>
      <c r="Q615" s="258" t="s">
        <v>267</v>
      </c>
      <c r="R615" s="258" t="s">
        <v>267</v>
      </c>
      <c r="S615" s="258" t="s">
        <v>267</v>
      </c>
      <c r="T615" s="258" t="s">
        <v>267</v>
      </c>
      <c r="U615" s="258" t="s">
        <v>267</v>
      </c>
      <c r="V615" s="258" t="s">
        <v>267</v>
      </c>
      <c r="W615" s="258" t="s">
        <v>265</v>
      </c>
      <c r="X615" s="258" t="s">
        <v>265</v>
      </c>
      <c r="Y615" s="258" t="s">
        <v>265</v>
      </c>
      <c r="Z615" s="258" t="s">
        <v>265</v>
      </c>
      <c r="AA615" s="258" t="s">
        <v>267</v>
      </c>
      <c r="AB615" s="258" t="s">
        <v>267</v>
      </c>
      <c r="AC615" s="258" t="s">
        <v>267</v>
      </c>
      <c r="AD615" s="258" t="s">
        <v>265</v>
      </c>
      <c r="AE615" s="258" t="s">
        <v>265</v>
      </c>
      <c r="AF615" s="258" t="s">
        <v>265</v>
      </c>
      <c r="AG615" s="258" t="s">
        <v>265</v>
      </c>
      <c r="AH615" s="258" t="s">
        <v>265</v>
      </c>
      <c r="AI615" s="258" t="s">
        <v>267</v>
      </c>
      <c r="AJ615" s="258" t="s">
        <v>265</v>
      </c>
      <c r="AK615" s="258" t="s">
        <v>265</v>
      </c>
      <c r="AL615" s="258" t="s">
        <v>267</v>
      </c>
      <c r="AM615" s="258" t="s">
        <v>267</v>
      </c>
      <c r="AN615" s="258" t="s">
        <v>267</v>
      </c>
      <c r="AO615" s="258" t="s">
        <v>267</v>
      </c>
      <c r="AP615" s="258" t="s">
        <v>267</v>
      </c>
    </row>
    <row r="616" spans="1:42" x14ac:dyDescent="0.2">
      <c r="A616" s="258">
        <v>212140</v>
      </c>
      <c r="B616" s="258" t="str">
        <f>VLOOKUP(A616,'[2]اعلام كامل'!$A$2:$E$7000,5,0)</f>
        <v>س4</v>
      </c>
      <c r="C616" s="258" t="s">
        <v>265</v>
      </c>
      <c r="D616" s="258" t="s">
        <v>267</v>
      </c>
      <c r="E616" s="258" t="s">
        <v>267</v>
      </c>
      <c r="F616" s="258" t="s">
        <v>265</v>
      </c>
      <c r="G616" s="258" t="s">
        <v>267</v>
      </c>
      <c r="H616" s="258" t="s">
        <v>267</v>
      </c>
      <c r="I616" s="258" t="s">
        <v>267</v>
      </c>
      <c r="J616" s="258" t="s">
        <v>265</v>
      </c>
      <c r="K616" s="258" t="s">
        <v>267</v>
      </c>
      <c r="L616" s="258" t="s">
        <v>265</v>
      </c>
      <c r="M616" s="258" t="s">
        <v>267</v>
      </c>
      <c r="N616" s="258" t="s">
        <v>265</v>
      </c>
      <c r="O616" s="258" t="s">
        <v>265</v>
      </c>
      <c r="P616" s="258" t="s">
        <v>267</v>
      </c>
      <c r="Q616" s="258" t="s">
        <v>265</v>
      </c>
      <c r="R616" s="258" t="s">
        <v>267</v>
      </c>
      <c r="S616" s="258" t="s">
        <v>265</v>
      </c>
      <c r="T616" s="258" t="s">
        <v>267</v>
      </c>
      <c r="U616" s="258" t="s">
        <v>267</v>
      </c>
      <c r="V616" s="258" t="s">
        <v>267</v>
      </c>
      <c r="W616" s="258" t="s">
        <v>265</v>
      </c>
      <c r="X616" s="258" t="s">
        <v>265</v>
      </c>
      <c r="Y616" s="258" t="s">
        <v>265</v>
      </c>
      <c r="Z616" s="258" t="s">
        <v>267</v>
      </c>
      <c r="AA616" s="258" t="s">
        <v>267</v>
      </c>
      <c r="AB616" s="258" t="s">
        <v>265</v>
      </c>
      <c r="AC616" s="258" t="s">
        <v>267</v>
      </c>
      <c r="AD616" s="258" t="s">
        <v>267</v>
      </c>
      <c r="AE616" s="258" t="s">
        <v>267</v>
      </c>
      <c r="AF616" s="258" t="s">
        <v>267</v>
      </c>
      <c r="AG616" s="258" t="s">
        <v>266</v>
      </c>
      <c r="AH616" s="258" t="s">
        <v>266</v>
      </c>
      <c r="AI616" s="258" t="s">
        <v>267</v>
      </c>
      <c r="AJ616" s="258" t="s">
        <v>266</v>
      </c>
      <c r="AK616" s="258" t="s">
        <v>266</v>
      </c>
      <c r="AL616" s="258" t="s">
        <v>266</v>
      </c>
      <c r="AM616" s="258" t="s">
        <v>267</v>
      </c>
      <c r="AN616" s="258" t="s">
        <v>267</v>
      </c>
      <c r="AO616" s="258" t="s">
        <v>267</v>
      </c>
      <c r="AP616" s="258" t="s">
        <v>267</v>
      </c>
    </row>
    <row r="617" spans="1:42" x14ac:dyDescent="0.2">
      <c r="A617" s="258">
        <v>212166</v>
      </c>
      <c r="B617" s="258" t="str">
        <f>VLOOKUP(A617,'[2]اعلام كامل'!$A$2:$E$7000,5,0)</f>
        <v>س4</v>
      </c>
      <c r="C617" s="258" t="s">
        <v>267</v>
      </c>
      <c r="D617" s="258" t="s">
        <v>267</v>
      </c>
      <c r="E617" s="258" t="s">
        <v>267</v>
      </c>
      <c r="F617" s="258" t="s">
        <v>265</v>
      </c>
      <c r="G617" s="258" t="s">
        <v>265</v>
      </c>
      <c r="H617" s="258" t="s">
        <v>267</v>
      </c>
      <c r="I617" s="258" t="s">
        <v>267</v>
      </c>
      <c r="J617" s="258" t="s">
        <v>267</v>
      </c>
      <c r="K617" s="258" t="s">
        <v>267</v>
      </c>
      <c r="L617" s="258" t="s">
        <v>265</v>
      </c>
      <c r="M617" s="258" t="s">
        <v>267</v>
      </c>
      <c r="N617" s="258" t="s">
        <v>267</v>
      </c>
      <c r="O617" s="258" t="s">
        <v>267</v>
      </c>
      <c r="P617" s="258" t="s">
        <v>267</v>
      </c>
      <c r="Q617" s="258" t="s">
        <v>267</v>
      </c>
      <c r="R617" s="258" t="s">
        <v>267</v>
      </c>
      <c r="S617" s="258" t="s">
        <v>267</v>
      </c>
      <c r="T617" s="258" t="s">
        <v>267</v>
      </c>
      <c r="U617" s="258" t="s">
        <v>267</v>
      </c>
      <c r="V617" s="258" t="s">
        <v>267</v>
      </c>
      <c r="W617" s="258" t="s">
        <v>267</v>
      </c>
      <c r="X617" s="258" t="s">
        <v>267</v>
      </c>
      <c r="Y617" s="258" t="s">
        <v>265</v>
      </c>
      <c r="Z617" s="258" t="s">
        <v>267</v>
      </c>
      <c r="AA617" s="258" t="s">
        <v>266</v>
      </c>
      <c r="AB617" s="258" t="s">
        <v>267</v>
      </c>
      <c r="AC617" s="258" t="s">
        <v>267</v>
      </c>
      <c r="AD617" s="258" t="s">
        <v>267</v>
      </c>
      <c r="AE617" s="258" t="s">
        <v>265</v>
      </c>
      <c r="AF617" s="258" t="s">
        <v>267</v>
      </c>
      <c r="AG617" s="258" t="s">
        <v>267</v>
      </c>
      <c r="AH617" s="258" t="s">
        <v>267</v>
      </c>
      <c r="AI617" s="258" t="s">
        <v>267</v>
      </c>
      <c r="AJ617" s="258" t="s">
        <v>267</v>
      </c>
      <c r="AK617" s="258" t="s">
        <v>267</v>
      </c>
      <c r="AL617" s="258" t="s">
        <v>267</v>
      </c>
      <c r="AM617" s="258" t="s">
        <v>267</v>
      </c>
      <c r="AN617" s="258" t="s">
        <v>266</v>
      </c>
      <c r="AO617" s="258" t="s">
        <v>267</v>
      </c>
      <c r="AP617" s="258" t="s">
        <v>267</v>
      </c>
    </row>
    <row r="618" spans="1:42" x14ac:dyDescent="0.2">
      <c r="A618" s="258">
        <v>212168</v>
      </c>
      <c r="B618" s="258" t="str">
        <f>VLOOKUP(A618,'[2]اعلام كامل'!$A$2:$E$7000,5,0)</f>
        <v>س4</v>
      </c>
      <c r="C618" s="258" t="s">
        <v>267</v>
      </c>
      <c r="D618" s="258" t="s">
        <v>267</v>
      </c>
      <c r="E618" s="258" t="s">
        <v>265</v>
      </c>
      <c r="F618" s="258" t="s">
        <v>265</v>
      </c>
      <c r="G618" s="258" t="s">
        <v>265</v>
      </c>
      <c r="H618" s="258" t="s">
        <v>267</v>
      </c>
      <c r="I618" s="258" t="s">
        <v>267</v>
      </c>
      <c r="J618" s="258" t="s">
        <v>265</v>
      </c>
      <c r="K618" s="258" t="s">
        <v>265</v>
      </c>
      <c r="L618" s="258" t="s">
        <v>265</v>
      </c>
      <c r="M618" s="258" t="s">
        <v>267</v>
      </c>
      <c r="N618" s="258" t="s">
        <v>267</v>
      </c>
      <c r="O618" s="258" t="s">
        <v>267</v>
      </c>
      <c r="P618" s="258" t="s">
        <v>267</v>
      </c>
      <c r="Q618" s="258" t="s">
        <v>267</v>
      </c>
      <c r="R618" s="258" t="s">
        <v>265</v>
      </c>
      <c r="S618" s="258" t="s">
        <v>267</v>
      </c>
      <c r="T618" s="258" t="s">
        <v>267</v>
      </c>
      <c r="U618" s="258" t="s">
        <v>267</v>
      </c>
      <c r="V618" s="258" t="s">
        <v>267</v>
      </c>
      <c r="W618" s="258" t="s">
        <v>267</v>
      </c>
      <c r="X618" s="258" t="s">
        <v>267</v>
      </c>
      <c r="Y618" s="258" t="s">
        <v>265</v>
      </c>
      <c r="Z618" s="258" t="s">
        <v>267</v>
      </c>
      <c r="AA618" s="258" t="s">
        <v>265</v>
      </c>
      <c r="AB618" s="258" t="s">
        <v>267</v>
      </c>
      <c r="AC618" s="258" t="s">
        <v>267</v>
      </c>
      <c r="AD618" s="258" t="s">
        <v>267</v>
      </c>
      <c r="AE618" s="258" t="s">
        <v>266</v>
      </c>
      <c r="AF618" s="258" t="s">
        <v>267</v>
      </c>
      <c r="AG618" s="258" t="s">
        <v>265</v>
      </c>
      <c r="AH618" s="258" t="s">
        <v>265</v>
      </c>
      <c r="AI618" s="258" t="s">
        <v>267</v>
      </c>
      <c r="AJ618" s="258" t="s">
        <v>267</v>
      </c>
      <c r="AK618" s="258" t="s">
        <v>265</v>
      </c>
      <c r="AL618" s="258" t="s">
        <v>266</v>
      </c>
      <c r="AM618" s="258" t="s">
        <v>266</v>
      </c>
      <c r="AN618" s="258" t="s">
        <v>266</v>
      </c>
      <c r="AO618" s="258" t="s">
        <v>266</v>
      </c>
      <c r="AP618" s="258" t="s">
        <v>266</v>
      </c>
    </row>
    <row r="619" spans="1:42" x14ac:dyDescent="0.2">
      <c r="A619" s="258">
        <v>212183</v>
      </c>
      <c r="B619" s="258" t="str">
        <f>VLOOKUP(A619,'[2]اعلام كامل'!$A$2:$E$7000,5,0)</f>
        <v>س4</v>
      </c>
      <c r="C619" s="258" t="s">
        <v>267</v>
      </c>
      <c r="D619" s="258" t="s">
        <v>267</v>
      </c>
      <c r="E619" s="258" t="s">
        <v>267</v>
      </c>
      <c r="F619" s="258" t="s">
        <v>265</v>
      </c>
      <c r="G619" s="258" t="s">
        <v>267</v>
      </c>
      <c r="H619" s="258" t="s">
        <v>267</v>
      </c>
      <c r="I619" s="258" t="s">
        <v>267</v>
      </c>
      <c r="J619" s="258" t="s">
        <v>267</v>
      </c>
      <c r="K619" s="258" t="s">
        <v>267</v>
      </c>
      <c r="L619" s="258" t="s">
        <v>267</v>
      </c>
      <c r="M619" s="258" t="s">
        <v>265</v>
      </c>
      <c r="N619" s="258" t="s">
        <v>267</v>
      </c>
      <c r="O619" s="258" t="s">
        <v>267</v>
      </c>
      <c r="P619" s="258" t="s">
        <v>267</v>
      </c>
      <c r="Q619" s="258" t="s">
        <v>267</v>
      </c>
      <c r="R619" s="258" t="s">
        <v>267</v>
      </c>
      <c r="S619" s="258" t="s">
        <v>267</v>
      </c>
      <c r="T619" s="258" t="s">
        <v>267</v>
      </c>
      <c r="U619" s="258" t="s">
        <v>267</v>
      </c>
      <c r="V619" s="258" t="s">
        <v>267</v>
      </c>
      <c r="W619" s="258" t="s">
        <v>267</v>
      </c>
      <c r="X619" s="258" t="s">
        <v>267</v>
      </c>
      <c r="Y619" s="258" t="s">
        <v>265</v>
      </c>
      <c r="Z619" s="258" t="s">
        <v>267</v>
      </c>
      <c r="AA619" s="258" t="s">
        <v>267</v>
      </c>
      <c r="AB619" s="258" t="s">
        <v>267</v>
      </c>
      <c r="AC619" s="258" t="s">
        <v>267</v>
      </c>
      <c r="AD619" s="258" t="s">
        <v>267</v>
      </c>
      <c r="AE619" s="258" t="s">
        <v>265</v>
      </c>
      <c r="AF619" s="258" t="s">
        <v>267</v>
      </c>
      <c r="AG619" s="258" t="s">
        <v>267</v>
      </c>
      <c r="AH619" s="258" t="s">
        <v>265</v>
      </c>
      <c r="AI619" s="258" t="s">
        <v>265</v>
      </c>
      <c r="AJ619" s="258" t="s">
        <v>267</v>
      </c>
      <c r="AK619" s="258" t="s">
        <v>265</v>
      </c>
      <c r="AL619" s="258" t="s">
        <v>265</v>
      </c>
      <c r="AM619" s="258" t="s">
        <v>267</v>
      </c>
      <c r="AN619" s="258" t="s">
        <v>265</v>
      </c>
      <c r="AO619" s="258" t="s">
        <v>267</v>
      </c>
      <c r="AP619" s="258" t="s">
        <v>267</v>
      </c>
    </row>
    <row r="620" spans="1:42" x14ac:dyDescent="0.2">
      <c r="A620" s="258">
        <v>212197</v>
      </c>
      <c r="B620" s="258" t="str">
        <f>VLOOKUP(A620,'[2]اعلام كامل'!$A$2:$E$7000,5,0)</f>
        <v>س4</v>
      </c>
      <c r="C620" s="258" t="s">
        <v>267</v>
      </c>
      <c r="D620" s="258" t="s">
        <v>267</v>
      </c>
      <c r="E620" s="258" t="s">
        <v>267</v>
      </c>
      <c r="F620" s="258" t="s">
        <v>265</v>
      </c>
      <c r="G620" s="258" t="s">
        <v>267</v>
      </c>
      <c r="H620" s="258" t="s">
        <v>267</v>
      </c>
      <c r="I620" s="258" t="s">
        <v>267</v>
      </c>
      <c r="J620" s="258" t="s">
        <v>267</v>
      </c>
      <c r="K620" s="258" t="s">
        <v>267</v>
      </c>
      <c r="L620" s="258" t="s">
        <v>267</v>
      </c>
      <c r="M620" s="258" t="s">
        <v>267</v>
      </c>
      <c r="N620" s="258" t="s">
        <v>267</v>
      </c>
      <c r="O620" s="258" t="s">
        <v>267</v>
      </c>
      <c r="P620" s="258" t="s">
        <v>267</v>
      </c>
      <c r="Q620" s="258" t="s">
        <v>267</v>
      </c>
      <c r="R620" s="258" t="s">
        <v>267</v>
      </c>
      <c r="S620" s="258" t="s">
        <v>267</v>
      </c>
      <c r="T620" s="258" t="s">
        <v>267</v>
      </c>
      <c r="U620" s="258" t="s">
        <v>267</v>
      </c>
      <c r="V620" s="258" t="s">
        <v>267</v>
      </c>
      <c r="W620" s="258" t="s">
        <v>267</v>
      </c>
      <c r="X620" s="258" t="s">
        <v>267</v>
      </c>
      <c r="Y620" s="258" t="s">
        <v>267</v>
      </c>
      <c r="Z620" s="258" t="s">
        <v>267</v>
      </c>
      <c r="AA620" s="258" t="s">
        <v>265</v>
      </c>
      <c r="AB620" s="258" t="s">
        <v>267</v>
      </c>
      <c r="AC620" s="258" t="s">
        <v>267</v>
      </c>
      <c r="AD620" s="258" t="s">
        <v>267</v>
      </c>
      <c r="AE620" s="258" t="s">
        <v>267</v>
      </c>
      <c r="AF620" s="258" t="s">
        <v>267</v>
      </c>
      <c r="AG620" s="258" t="s">
        <v>267</v>
      </c>
      <c r="AH620" s="258" t="s">
        <v>267</v>
      </c>
      <c r="AI620" s="258" t="s">
        <v>265</v>
      </c>
      <c r="AJ620" s="258" t="s">
        <v>267</v>
      </c>
      <c r="AK620" s="258" t="s">
        <v>265</v>
      </c>
      <c r="AL620" s="258" t="s">
        <v>267</v>
      </c>
      <c r="AM620" s="258" t="s">
        <v>267</v>
      </c>
      <c r="AN620" s="258" t="s">
        <v>267</v>
      </c>
      <c r="AO620" s="258" t="s">
        <v>267</v>
      </c>
      <c r="AP620" s="258" t="s">
        <v>267</v>
      </c>
    </row>
    <row r="621" spans="1:42" x14ac:dyDescent="0.2">
      <c r="A621" s="258">
        <v>212265</v>
      </c>
      <c r="B621" s="258" t="str">
        <f>VLOOKUP(A621,'[2]اعلام كامل'!$A$2:$E$7000,5,0)</f>
        <v>س4</v>
      </c>
      <c r="C621" s="258" t="s">
        <v>267</v>
      </c>
      <c r="D621" s="258" t="s">
        <v>267</v>
      </c>
      <c r="E621" s="258" t="s">
        <v>267</v>
      </c>
      <c r="F621" s="258" t="s">
        <v>265</v>
      </c>
      <c r="G621" s="258" t="s">
        <v>267</v>
      </c>
      <c r="H621" s="258" t="s">
        <v>267</v>
      </c>
      <c r="I621" s="258" t="s">
        <v>265</v>
      </c>
      <c r="J621" s="258" t="s">
        <v>265</v>
      </c>
      <c r="K621" s="258" t="s">
        <v>267</v>
      </c>
      <c r="L621" s="258" t="s">
        <v>267</v>
      </c>
      <c r="M621" s="258" t="s">
        <v>265</v>
      </c>
      <c r="N621" s="258" t="s">
        <v>267</v>
      </c>
      <c r="O621" s="258" t="s">
        <v>267</v>
      </c>
      <c r="P621" s="258" t="s">
        <v>267</v>
      </c>
      <c r="Q621" s="258" t="s">
        <v>267</v>
      </c>
      <c r="R621" s="258" t="s">
        <v>265</v>
      </c>
      <c r="S621" s="258" t="s">
        <v>265</v>
      </c>
      <c r="T621" s="258" t="s">
        <v>267</v>
      </c>
      <c r="U621" s="258" t="s">
        <v>267</v>
      </c>
      <c r="V621" s="258" t="s">
        <v>265</v>
      </c>
      <c r="W621" s="258" t="s">
        <v>267</v>
      </c>
      <c r="X621" s="258" t="s">
        <v>265</v>
      </c>
      <c r="Y621" s="258" t="s">
        <v>265</v>
      </c>
      <c r="Z621" s="258" t="s">
        <v>267</v>
      </c>
      <c r="AA621" s="258" t="s">
        <v>267</v>
      </c>
      <c r="AB621" s="258" t="s">
        <v>267</v>
      </c>
      <c r="AC621" s="258" t="s">
        <v>267</v>
      </c>
      <c r="AD621" s="258" t="s">
        <v>267</v>
      </c>
      <c r="AE621" s="258" t="s">
        <v>267</v>
      </c>
      <c r="AF621" s="258" t="s">
        <v>267</v>
      </c>
      <c r="AG621" s="258" t="s">
        <v>267</v>
      </c>
      <c r="AH621" s="258" t="s">
        <v>265</v>
      </c>
      <c r="AI621" s="258" t="s">
        <v>265</v>
      </c>
      <c r="AJ621" s="258" t="s">
        <v>267</v>
      </c>
      <c r="AK621" s="258" t="s">
        <v>265</v>
      </c>
      <c r="AL621" s="258" t="s">
        <v>267</v>
      </c>
      <c r="AM621" s="258" t="s">
        <v>265</v>
      </c>
      <c r="AN621" s="258" t="s">
        <v>265</v>
      </c>
      <c r="AO621" s="258" t="s">
        <v>267</v>
      </c>
      <c r="AP621" s="258" t="s">
        <v>267</v>
      </c>
    </row>
    <row r="622" spans="1:42" x14ac:dyDescent="0.2">
      <c r="A622" s="258">
        <v>212270</v>
      </c>
      <c r="B622" s="258" t="str">
        <f>VLOOKUP(A622,'[2]اعلام كامل'!$A$2:$E$7000,5,0)</f>
        <v>س4</v>
      </c>
      <c r="C622" s="258" t="s">
        <v>267</v>
      </c>
      <c r="D622" s="258" t="s">
        <v>267</v>
      </c>
      <c r="E622" s="258" t="s">
        <v>267</v>
      </c>
      <c r="F622" s="258" t="s">
        <v>267</v>
      </c>
      <c r="G622" s="258" t="s">
        <v>267</v>
      </c>
      <c r="H622" s="258" t="s">
        <v>267</v>
      </c>
      <c r="I622" s="258" t="s">
        <v>267</v>
      </c>
      <c r="J622" s="258" t="s">
        <v>265</v>
      </c>
      <c r="K622" s="258" t="s">
        <v>267</v>
      </c>
      <c r="L622" s="258" t="s">
        <v>265</v>
      </c>
      <c r="M622" s="258" t="s">
        <v>265</v>
      </c>
      <c r="N622" s="258" t="s">
        <v>267</v>
      </c>
      <c r="O622" s="258" t="s">
        <v>267</v>
      </c>
      <c r="P622" s="258" t="s">
        <v>267</v>
      </c>
      <c r="Q622" s="258" t="s">
        <v>267</v>
      </c>
      <c r="R622" s="258" t="s">
        <v>267</v>
      </c>
      <c r="S622" s="258" t="s">
        <v>267</v>
      </c>
      <c r="T622" s="258" t="s">
        <v>267</v>
      </c>
      <c r="U622" s="258" t="s">
        <v>267</v>
      </c>
      <c r="V622" s="258" t="s">
        <v>267</v>
      </c>
      <c r="W622" s="258" t="s">
        <v>267</v>
      </c>
      <c r="X622" s="258" t="s">
        <v>267</v>
      </c>
      <c r="Y622" s="258" t="s">
        <v>265</v>
      </c>
      <c r="Z622" s="258" t="s">
        <v>267</v>
      </c>
      <c r="AA622" s="258" t="s">
        <v>265</v>
      </c>
      <c r="AB622" s="258" t="s">
        <v>265</v>
      </c>
      <c r="AC622" s="258" t="s">
        <v>267</v>
      </c>
      <c r="AD622" s="258" t="s">
        <v>266</v>
      </c>
      <c r="AE622" s="258" t="s">
        <v>265</v>
      </c>
      <c r="AF622" s="258" t="s">
        <v>267</v>
      </c>
      <c r="AG622" s="258" t="s">
        <v>267</v>
      </c>
      <c r="AH622" s="258" t="s">
        <v>267</v>
      </c>
      <c r="AI622" s="258" t="s">
        <v>267</v>
      </c>
      <c r="AJ622" s="258" t="s">
        <v>267</v>
      </c>
      <c r="AK622" s="258" t="s">
        <v>267</v>
      </c>
      <c r="AL622" s="258" t="s">
        <v>267</v>
      </c>
      <c r="AM622" s="258" t="s">
        <v>267</v>
      </c>
      <c r="AN622" s="258" t="s">
        <v>267</v>
      </c>
      <c r="AO622" s="258" t="s">
        <v>267</v>
      </c>
      <c r="AP622" s="258" t="s">
        <v>267</v>
      </c>
    </row>
    <row r="623" spans="1:42" x14ac:dyDescent="0.2">
      <c r="A623" s="258">
        <v>212297</v>
      </c>
      <c r="B623" s="258" t="str">
        <f>VLOOKUP(A623,'[2]اعلام كامل'!$A$2:$E$7000,5,0)</f>
        <v>س4</v>
      </c>
      <c r="C623" s="258" t="s">
        <v>267</v>
      </c>
      <c r="D623" s="258" t="s">
        <v>267</v>
      </c>
      <c r="E623" s="258" t="s">
        <v>267</v>
      </c>
      <c r="F623" s="258" t="s">
        <v>265</v>
      </c>
      <c r="G623" s="258" t="s">
        <v>267</v>
      </c>
      <c r="H623" s="258" t="s">
        <v>267</v>
      </c>
      <c r="I623" s="258" t="s">
        <v>267</v>
      </c>
      <c r="J623" s="258" t="s">
        <v>267</v>
      </c>
      <c r="K623" s="258" t="s">
        <v>267</v>
      </c>
      <c r="L623" s="258" t="s">
        <v>265</v>
      </c>
      <c r="M623" s="258" t="s">
        <v>267</v>
      </c>
      <c r="N623" s="258" t="s">
        <v>267</v>
      </c>
      <c r="O623" s="258" t="s">
        <v>267</v>
      </c>
      <c r="P623" s="258" t="s">
        <v>265</v>
      </c>
      <c r="Q623" s="258" t="s">
        <v>267</v>
      </c>
      <c r="R623" s="258" t="s">
        <v>267</v>
      </c>
      <c r="S623" s="258" t="s">
        <v>267</v>
      </c>
      <c r="T623" s="258" t="s">
        <v>267</v>
      </c>
      <c r="U623" s="258" t="s">
        <v>267</v>
      </c>
      <c r="V623" s="258" t="s">
        <v>267</v>
      </c>
      <c r="W623" s="258" t="s">
        <v>267</v>
      </c>
      <c r="X623" s="258" t="s">
        <v>267</v>
      </c>
      <c r="Y623" s="258" t="s">
        <v>265</v>
      </c>
      <c r="Z623" s="258" t="s">
        <v>265</v>
      </c>
      <c r="AA623" s="258" t="s">
        <v>267</v>
      </c>
      <c r="AB623" s="258" t="s">
        <v>267</v>
      </c>
      <c r="AC623" s="258" t="s">
        <v>265</v>
      </c>
      <c r="AD623" s="258" t="s">
        <v>267</v>
      </c>
      <c r="AE623" s="258" t="s">
        <v>267</v>
      </c>
      <c r="AF623" s="258" t="s">
        <v>267</v>
      </c>
      <c r="AG623" s="258" t="s">
        <v>267</v>
      </c>
      <c r="AH623" s="258" t="s">
        <v>267</v>
      </c>
      <c r="AI623" s="258" t="s">
        <v>267</v>
      </c>
      <c r="AJ623" s="258" t="s">
        <v>267</v>
      </c>
      <c r="AK623" s="258" t="s">
        <v>267</v>
      </c>
      <c r="AL623" s="258" t="s">
        <v>266</v>
      </c>
      <c r="AM623" s="258" t="s">
        <v>266</v>
      </c>
      <c r="AN623" s="258" t="s">
        <v>266</v>
      </c>
      <c r="AO623" s="258" t="s">
        <v>266</v>
      </c>
      <c r="AP623" s="258" t="s">
        <v>266</v>
      </c>
    </row>
    <row r="624" spans="1:42" x14ac:dyDescent="0.2">
      <c r="A624" s="258">
        <v>212319</v>
      </c>
      <c r="B624" s="258" t="str">
        <f>VLOOKUP(A624,'[2]اعلام كامل'!$A$2:$E$7000,5,0)</f>
        <v>س4</v>
      </c>
      <c r="C624" s="258" t="s">
        <v>265</v>
      </c>
      <c r="D624" s="258" t="s">
        <v>267</v>
      </c>
      <c r="E624" s="258" t="s">
        <v>267</v>
      </c>
      <c r="F624" s="258" t="s">
        <v>267</v>
      </c>
      <c r="G624" s="258" t="s">
        <v>265</v>
      </c>
      <c r="H624" s="258" t="s">
        <v>267</v>
      </c>
      <c r="I624" s="258" t="s">
        <v>267</v>
      </c>
      <c r="J624" s="258" t="s">
        <v>266</v>
      </c>
      <c r="K624" s="258" t="s">
        <v>267</v>
      </c>
      <c r="L624" s="258" t="s">
        <v>267</v>
      </c>
      <c r="M624" s="258" t="s">
        <v>265</v>
      </c>
      <c r="N624" s="258" t="s">
        <v>267</v>
      </c>
      <c r="O624" s="258" t="s">
        <v>267</v>
      </c>
      <c r="P624" s="258" t="s">
        <v>267</v>
      </c>
      <c r="Q624" s="258" t="s">
        <v>267</v>
      </c>
      <c r="R624" s="258" t="s">
        <v>267</v>
      </c>
      <c r="S624" s="258" t="s">
        <v>267</v>
      </c>
      <c r="T624" s="258" t="s">
        <v>267</v>
      </c>
      <c r="U624" s="258" t="s">
        <v>267</v>
      </c>
      <c r="V624" s="258" t="s">
        <v>267</v>
      </c>
      <c r="W624" s="258" t="s">
        <v>267</v>
      </c>
      <c r="X624" s="258" t="s">
        <v>265</v>
      </c>
      <c r="Y624" s="258" t="s">
        <v>265</v>
      </c>
      <c r="Z624" s="258" t="s">
        <v>267</v>
      </c>
      <c r="AA624" s="258" t="s">
        <v>267</v>
      </c>
      <c r="AB624" s="258" t="s">
        <v>267</v>
      </c>
      <c r="AC624" s="258" t="s">
        <v>267</v>
      </c>
      <c r="AD624" s="258" t="s">
        <v>267</v>
      </c>
      <c r="AE624" s="258" t="s">
        <v>265</v>
      </c>
      <c r="AF624" s="258" t="s">
        <v>267</v>
      </c>
      <c r="AG624" s="258" t="s">
        <v>267</v>
      </c>
      <c r="AH624" s="258" t="s">
        <v>265</v>
      </c>
      <c r="AI624" s="258" t="s">
        <v>266</v>
      </c>
      <c r="AJ624" s="258" t="s">
        <v>266</v>
      </c>
      <c r="AK624" s="258" t="s">
        <v>266</v>
      </c>
      <c r="AL624" s="258" t="s">
        <v>266</v>
      </c>
      <c r="AM624" s="258" t="s">
        <v>266</v>
      </c>
      <c r="AN624" s="258" t="s">
        <v>266</v>
      </c>
      <c r="AO624" s="258" t="s">
        <v>266</v>
      </c>
      <c r="AP624" s="258" t="s">
        <v>266</v>
      </c>
    </row>
    <row r="625" spans="1:42" x14ac:dyDescent="0.2">
      <c r="A625" s="258">
        <v>212322</v>
      </c>
      <c r="B625" s="258" t="str">
        <f>VLOOKUP(A625,'[2]اعلام كامل'!$A$2:$E$7000,5,0)</f>
        <v>س4</v>
      </c>
      <c r="C625" s="258" t="s">
        <v>265</v>
      </c>
      <c r="D625" s="258" t="s">
        <v>265</v>
      </c>
      <c r="E625" s="258" t="s">
        <v>267</v>
      </c>
      <c r="F625" s="258" t="s">
        <v>265</v>
      </c>
      <c r="G625" s="258" t="s">
        <v>265</v>
      </c>
      <c r="H625" s="258" t="s">
        <v>265</v>
      </c>
      <c r="I625" s="258" t="s">
        <v>267</v>
      </c>
      <c r="J625" s="258" t="s">
        <v>265</v>
      </c>
      <c r="K625" s="258" t="s">
        <v>267</v>
      </c>
      <c r="L625" s="258" t="s">
        <v>265</v>
      </c>
      <c r="M625" s="258" t="s">
        <v>267</v>
      </c>
      <c r="N625" s="258" t="s">
        <v>267</v>
      </c>
      <c r="O625" s="258" t="s">
        <v>267</v>
      </c>
      <c r="P625" s="258" t="s">
        <v>267</v>
      </c>
      <c r="Q625" s="258" t="s">
        <v>267</v>
      </c>
      <c r="R625" s="258" t="s">
        <v>267</v>
      </c>
      <c r="S625" s="258" t="s">
        <v>267</v>
      </c>
      <c r="T625" s="258" t="s">
        <v>267</v>
      </c>
      <c r="U625" s="258" t="s">
        <v>267</v>
      </c>
      <c r="V625" s="258" t="s">
        <v>267</v>
      </c>
      <c r="W625" s="258" t="s">
        <v>267</v>
      </c>
      <c r="X625" s="258" t="s">
        <v>265</v>
      </c>
      <c r="Y625" s="258" t="s">
        <v>265</v>
      </c>
      <c r="Z625" s="258" t="s">
        <v>265</v>
      </c>
      <c r="AA625" s="258" t="s">
        <v>265</v>
      </c>
      <c r="AB625" s="258" t="s">
        <v>267</v>
      </c>
      <c r="AC625" s="258" t="s">
        <v>267</v>
      </c>
      <c r="AD625" s="258" t="s">
        <v>265</v>
      </c>
      <c r="AE625" s="258" t="s">
        <v>265</v>
      </c>
      <c r="AF625" s="258" t="s">
        <v>265</v>
      </c>
      <c r="AG625" s="258" t="s">
        <v>265</v>
      </c>
      <c r="AH625" s="258" t="s">
        <v>267</v>
      </c>
      <c r="AI625" s="258" t="s">
        <v>267</v>
      </c>
      <c r="AJ625" s="258" t="s">
        <v>267</v>
      </c>
      <c r="AK625" s="258" t="s">
        <v>265</v>
      </c>
      <c r="AL625" s="258" t="s">
        <v>267</v>
      </c>
      <c r="AM625" s="258" t="s">
        <v>267</v>
      </c>
      <c r="AN625" s="258" t="s">
        <v>267</v>
      </c>
      <c r="AO625" s="258" t="s">
        <v>267</v>
      </c>
      <c r="AP625" s="258" t="s">
        <v>267</v>
      </c>
    </row>
    <row r="626" spans="1:42" x14ac:dyDescent="0.2">
      <c r="A626" s="258">
        <v>212350</v>
      </c>
      <c r="B626" s="258" t="str">
        <f>VLOOKUP(A626,'[2]اعلام كامل'!$A$2:$E$7000,5,0)</f>
        <v>س4</v>
      </c>
      <c r="C626" s="258" t="s">
        <v>267</v>
      </c>
      <c r="D626" s="258" t="s">
        <v>267</v>
      </c>
      <c r="E626" s="258" t="s">
        <v>267</v>
      </c>
      <c r="F626" s="258" t="s">
        <v>265</v>
      </c>
      <c r="G626" s="258" t="s">
        <v>267</v>
      </c>
      <c r="H626" s="258" t="s">
        <v>265</v>
      </c>
      <c r="I626" s="258" t="s">
        <v>267</v>
      </c>
      <c r="J626" s="258" t="s">
        <v>267</v>
      </c>
      <c r="K626" s="258" t="s">
        <v>267</v>
      </c>
      <c r="L626" s="258" t="s">
        <v>267</v>
      </c>
      <c r="M626" s="258" t="s">
        <v>267</v>
      </c>
      <c r="N626" s="258" t="s">
        <v>267</v>
      </c>
      <c r="O626" s="258" t="s">
        <v>267</v>
      </c>
      <c r="P626" s="258" t="s">
        <v>265</v>
      </c>
      <c r="Q626" s="258" t="s">
        <v>267</v>
      </c>
      <c r="R626" s="258" t="s">
        <v>265</v>
      </c>
      <c r="S626" s="258" t="s">
        <v>267</v>
      </c>
      <c r="T626" s="258" t="s">
        <v>267</v>
      </c>
      <c r="U626" s="258" t="s">
        <v>267</v>
      </c>
      <c r="V626" s="258" t="s">
        <v>267</v>
      </c>
      <c r="W626" s="258" t="s">
        <v>267</v>
      </c>
      <c r="X626" s="258" t="s">
        <v>267</v>
      </c>
      <c r="Y626" s="258" t="s">
        <v>265</v>
      </c>
      <c r="Z626" s="258" t="s">
        <v>265</v>
      </c>
      <c r="AA626" s="258" t="s">
        <v>267</v>
      </c>
      <c r="AB626" s="258" t="s">
        <v>265</v>
      </c>
      <c r="AC626" s="258" t="s">
        <v>265</v>
      </c>
      <c r="AD626" s="258" t="s">
        <v>267</v>
      </c>
      <c r="AE626" s="258" t="s">
        <v>265</v>
      </c>
      <c r="AF626" s="258" t="s">
        <v>267</v>
      </c>
      <c r="AG626" s="258" t="s">
        <v>265</v>
      </c>
      <c r="AH626" s="258" t="s">
        <v>267</v>
      </c>
      <c r="AI626" s="258" t="s">
        <v>265</v>
      </c>
      <c r="AJ626" s="258" t="s">
        <v>267</v>
      </c>
      <c r="AK626" s="258" t="s">
        <v>265</v>
      </c>
      <c r="AL626" s="258" t="s">
        <v>266</v>
      </c>
      <c r="AM626" s="258" t="s">
        <v>266</v>
      </c>
      <c r="AN626" s="258" t="s">
        <v>266</v>
      </c>
      <c r="AO626" s="258" t="s">
        <v>267</v>
      </c>
      <c r="AP626" s="258" t="s">
        <v>266</v>
      </c>
    </row>
    <row r="627" spans="1:42" x14ac:dyDescent="0.2">
      <c r="A627" s="258">
        <v>212405</v>
      </c>
      <c r="B627" s="258" t="str">
        <f>VLOOKUP(A627,'[2]اعلام كامل'!$A$2:$E$7000,5,0)</f>
        <v>س4</v>
      </c>
      <c r="C627" s="258" t="s">
        <v>267</v>
      </c>
      <c r="D627" s="258" t="s">
        <v>267</v>
      </c>
      <c r="E627" s="258" t="s">
        <v>265</v>
      </c>
      <c r="F627" s="258" t="s">
        <v>265</v>
      </c>
      <c r="G627" s="258" t="s">
        <v>265</v>
      </c>
      <c r="H627" s="258" t="s">
        <v>265</v>
      </c>
      <c r="I627" s="258" t="s">
        <v>267</v>
      </c>
      <c r="J627" s="258" t="s">
        <v>267</v>
      </c>
      <c r="K627" s="258" t="s">
        <v>267</v>
      </c>
      <c r="L627" s="258" t="s">
        <v>267</v>
      </c>
      <c r="M627" s="258" t="s">
        <v>267</v>
      </c>
      <c r="N627" s="258" t="s">
        <v>267</v>
      </c>
      <c r="O627" s="258" t="s">
        <v>267</v>
      </c>
      <c r="P627" s="258" t="s">
        <v>267</v>
      </c>
      <c r="Q627" s="258" t="s">
        <v>267</v>
      </c>
      <c r="R627" s="258" t="s">
        <v>267</v>
      </c>
      <c r="S627" s="258" t="s">
        <v>265</v>
      </c>
      <c r="T627" s="258" t="s">
        <v>267</v>
      </c>
      <c r="U627" s="258" t="s">
        <v>267</v>
      </c>
      <c r="V627" s="258" t="s">
        <v>265</v>
      </c>
      <c r="W627" s="258" t="s">
        <v>267</v>
      </c>
      <c r="X627" s="258" t="s">
        <v>267</v>
      </c>
      <c r="Y627" s="258" t="s">
        <v>266</v>
      </c>
      <c r="Z627" s="258" t="s">
        <v>267</v>
      </c>
      <c r="AA627" s="258" t="s">
        <v>265</v>
      </c>
      <c r="AB627" s="258" t="s">
        <v>267</v>
      </c>
      <c r="AC627" s="258" t="s">
        <v>267</v>
      </c>
      <c r="AD627" s="258" t="s">
        <v>267</v>
      </c>
      <c r="AE627" s="258" t="s">
        <v>267</v>
      </c>
      <c r="AF627" s="258" t="s">
        <v>267</v>
      </c>
      <c r="AG627" s="258" t="s">
        <v>267</v>
      </c>
      <c r="AH627" s="258" t="s">
        <v>267</v>
      </c>
      <c r="AI627" s="258" t="s">
        <v>265</v>
      </c>
      <c r="AJ627" s="258" t="s">
        <v>267</v>
      </c>
      <c r="AK627" s="258" t="s">
        <v>265</v>
      </c>
      <c r="AL627" s="258" t="s">
        <v>266</v>
      </c>
      <c r="AM627" s="258" t="s">
        <v>266</v>
      </c>
      <c r="AN627" s="258" t="s">
        <v>266</v>
      </c>
      <c r="AO627" s="258" t="s">
        <v>266</v>
      </c>
      <c r="AP627" s="258" t="s">
        <v>266</v>
      </c>
    </row>
    <row r="628" spans="1:42" x14ac:dyDescent="0.2">
      <c r="A628" s="258">
        <v>212439</v>
      </c>
      <c r="B628" s="258" t="str">
        <f>VLOOKUP(A628,'[2]اعلام كامل'!$A$2:$E$7000,5,0)</f>
        <v>س4</v>
      </c>
      <c r="C628" s="258" t="s">
        <v>267</v>
      </c>
      <c r="D628" s="258" t="s">
        <v>267</v>
      </c>
      <c r="E628" s="258" t="s">
        <v>267</v>
      </c>
      <c r="F628" s="258" t="s">
        <v>267</v>
      </c>
      <c r="G628" s="258" t="s">
        <v>265</v>
      </c>
      <c r="H628" s="258" t="s">
        <v>266</v>
      </c>
      <c r="I628" s="258" t="s">
        <v>267</v>
      </c>
      <c r="J628" s="258" t="s">
        <v>267</v>
      </c>
      <c r="K628" s="258" t="s">
        <v>267</v>
      </c>
      <c r="L628" s="258" t="s">
        <v>265</v>
      </c>
      <c r="M628" s="258" t="s">
        <v>265</v>
      </c>
      <c r="N628" s="258" t="s">
        <v>267</v>
      </c>
      <c r="O628" s="258" t="s">
        <v>267</v>
      </c>
      <c r="P628" s="258" t="s">
        <v>267</v>
      </c>
      <c r="Q628" s="258" t="s">
        <v>267</v>
      </c>
      <c r="R628" s="258" t="s">
        <v>267</v>
      </c>
      <c r="S628" s="258" t="s">
        <v>267</v>
      </c>
      <c r="T628" s="258" t="s">
        <v>267</v>
      </c>
      <c r="U628" s="258" t="s">
        <v>267</v>
      </c>
      <c r="V628" s="258" t="s">
        <v>267</v>
      </c>
      <c r="W628" s="258" t="s">
        <v>267</v>
      </c>
      <c r="X628" s="258" t="s">
        <v>267</v>
      </c>
      <c r="Y628" s="258" t="s">
        <v>265</v>
      </c>
      <c r="Z628" s="258" t="s">
        <v>267</v>
      </c>
      <c r="AA628" s="258" t="s">
        <v>265</v>
      </c>
      <c r="AB628" s="258" t="s">
        <v>267</v>
      </c>
      <c r="AC628" s="258" t="s">
        <v>267</v>
      </c>
      <c r="AD628" s="258" t="s">
        <v>267</v>
      </c>
      <c r="AE628" s="258" t="s">
        <v>267</v>
      </c>
      <c r="AF628" s="258" t="s">
        <v>266</v>
      </c>
      <c r="AG628" s="258" t="s">
        <v>267</v>
      </c>
      <c r="AH628" s="258" t="s">
        <v>267</v>
      </c>
      <c r="AI628" s="258" t="s">
        <v>267</v>
      </c>
      <c r="AJ628" s="258" t="s">
        <v>267</v>
      </c>
      <c r="AK628" s="258" t="s">
        <v>267</v>
      </c>
      <c r="AL628" s="258" t="s">
        <v>267</v>
      </c>
      <c r="AM628" s="258" t="s">
        <v>266</v>
      </c>
      <c r="AN628" s="258" t="s">
        <v>267</v>
      </c>
      <c r="AO628" s="258" t="s">
        <v>267</v>
      </c>
      <c r="AP628" s="258" t="s">
        <v>267</v>
      </c>
    </row>
    <row r="629" spans="1:42" x14ac:dyDescent="0.2">
      <c r="A629" s="258">
        <v>212446</v>
      </c>
      <c r="B629" s="258" t="str">
        <f>VLOOKUP(A629,'[2]اعلام كامل'!$A$2:$E$7000,5,0)</f>
        <v>س4</v>
      </c>
      <c r="C629" s="258" t="s">
        <v>267</v>
      </c>
      <c r="D629" s="258" t="s">
        <v>267</v>
      </c>
      <c r="E629" s="258" t="s">
        <v>267</v>
      </c>
      <c r="F629" s="258" t="s">
        <v>267</v>
      </c>
      <c r="G629" s="258" t="s">
        <v>267</v>
      </c>
      <c r="H629" s="258" t="s">
        <v>267</v>
      </c>
      <c r="I629" s="258" t="s">
        <v>267</v>
      </c>
      <c r="J629" s="258" t="s">
        <v>267</v>
      </c>
      <c r="K629" s="258" t="s">
        <v>267</v>
      </c>
      <c r="L629" s="258" t="s">
        <v>267</v>
      </c>
      <c r="M629" s="258" t="s">
        <v>267</v>
      </c>
      <c r="N629" s="258" t="s">
        <v>267</v>
      </c>
      <c r="O629" s="258" t="s">
        <v>267</v>
      </c>
      <c r="P629" s="258" t="s">
        <v>267</v>
      </c>
      <c r="Q629" s="258" t="s">
        <v>267</v>
      </c>
      <c r="R629" s="258" t="s">
        <v>267</v>
      </c>
      <c r="S629" s="258" t="s">
        <v>265</v>
      </c>
      <c r="T629" s="258" t="s">
        <v>267</v>
      </c>
      <c r="U629" s="258" t="s">
        <v>267</v>
      </c>
      <c r="V629" s="258" t="s">
        <v>267</v>
      </c>
      <c r="W629" s="258" t="s">
        <v>267</v>
      </c>
      <c r="X629" s="258" t="s">
        <v>267</v>
      </c>
      <c r="Y629" s="258" t="s">
        <v>267</v>
      </c>
      <c r="Z629" s="258" t="s">
        <v>267</v>
      </c>
      <c r="AA629" s="258" t="s">
        <v>265</v>
      </c>
      <c r="AB629" s="258" t="s">
        <v>265</v>
      </c>
      <c r="AC629" s="258" t="s">
        <v>267</v>
      </c>
      <c r="AD629" s="258" t="s">
        <v>267</v>
      </c>
      <c r="AE629" s="258" t="s">
        <v>267</v>
      </c>
      <c r="AF629" s="258" t="s">
        <v>267</v>
      </c>
      <c r="AG629" s="258" t="s">
        <v>267</v>
      </c>
      <c r="AH629" s="258" t="s">
        <v>267</v>
      </c>
      <c r="AI629" s="258" t="s">
        <v>265</v>
      </c>
      <c r="AJ629" s="258" t="s">
        <v>267</v>
      </c>
      <c r="AK629" s="258" t="s">
        <v>265</v>
      </c>
      <c r="AL629" s="258" t="s">
        <v>267</v>
      </c>
      <c r="AM629" s="258" t="s">
        <v>267</v>
      </c>
      <c r="AN629" s="258" t="s">
        <v>267</v>
      </c>
      <c r="AO629" s="258" t="s">
        <v>267</v>
      </c>
      <c r="AP629" s="258" t="s">
        <v>267</v>
      </c>
    </row>
    <row r="630" spans="1:42" x14ac:dyDescent="0.2">
      <c r="A630" s="258">
        <v>212471</v>
      </c>
      <c r="B630" s="258" t="str">
        <f>VLOOKUP(A630,'[2]اعلام كامل'!$A$2:$E$7000,5,0)</f>
        <v>س4</v>
      </c>
      <c r="C630" s="258" t="s">
        <v>267</v>
      </c>
      <c r="D630" s="258" t="s">
        <v>267</v>
      </c>
      <c r="E630" s="258" t="s">
        <v>267</v>
      </c>
      <c r="F630" s="258" t="s">
        <v>265</v>
      </c>
      <c r="G630" s="258" t="s">
        <v>267</v>
      </c>
      <c r="H630" s="258" t="s">
        <v>265</v>
      </c>
      <c r="I630" s="258" t="s">
        <v>267</v>
      </c>
      <c r="J630" s="258" t="s">
        <v>267</v>
      </c>
      <c r="K630" s="258" t="s">
        <v>267</v>
      </c>
      <c r="L630" s="258" t="s">
        <v>265</v>
      </c>
      <c r="M630" s="258" t="s">
        <v>265</v>
      </c>
      <c r="N630" s="258" t="s">
        <v>267</v>
      </c>
      <c r="O630" s="258" t="s">
        <v>265</v>
      </c>
      <c r="P630" s="258" t="s">
        <v>267</v>
      </c>
      <c r="Q630" s="258" t="s">
        <v>265</v>
      </c>
      <c r="R630" s="258" t="s">
        <v>267</v>
      </c>
      <c r="S630" s="258" t="s">
        <v>267</v>
      </c>
      <c r="T630" s="258" t="s">
        <v>267</v>
      </c>
      <c r="U630" s="258" t="s">
        <v>267</v>
      </c>
      <c r="V630" s="258" t="s">
        <v>267</v>
      </c>
      <c r="W630" s="258" t="s">
        <v>267</v>
      </c>
      <c r="X630" s="258" t="s">
        <v>265</v>
      </c>
      <c r="Y630" s="258" t="s">
        <v>265</v>
      </c>
      <c r="Z630" s="258" t="s">
        <v>267</v>
      </c>
      <c r="AA630" s="258" t="s">
        <v>265</v>
      </c>
      <c r="AB630" s="258" t="s">
        <v>267</v>
      </c>
      <c r="AC630" s="258" t="s">
        <v>267</v>
      </c>
      <c r="AD630" s="258" t="s">
        <v>267</v>
      </c>
      <c r="AE630" s="258" t="s">
        <v>267</v>
      </c>
      <c r="AF630" s="258" t="s">
        <v>266</v>
      </c>
      <c r="AG630" s="258" t="s">
        <v>267</v>
      </c>
      <c r="AH630" s="258" t="s">
        <v>265</v>
      </c>
      <c r="AI630" s="258" t="s">
        <v>265</v>
      </c>
      <c r="AJ630" s="258" t="s">
        <v>267</v>
      </c>
      <c r="AK630" s="258" t="s">
        <v>265</v>
      </c>
      <c r="AL630" s="258" t="s">
        <v>267</v>
      </c>
      <c r="AM630" s="258" t="s">
        <v>267</v>
      </c>
      <c r="AN630" s="258" t="s">
        <v>267</v>
      </c>
      <c r="AO630" s="258" t="s">
        <v>267</v>
      </c>
      <c r="AP630" s="258" t="s">
        <v>267</v>
      </c>
    </row>
    <row r="631" spans="1:42" x14ac:dyDescent="0.2">
      <c r="A631" s="258">
        <v>212521</v>
      </c>
      <c r="B631" s="258" t="str">
        <f>VLOOKUP(A631,'[2]اعلام كامل'!$A$2:$E$7000,5,0)</f>
        <v>س4</v>
      </c>
      <c r="C631" s="258" t="s">
        <v>267</v>
      </c>
      <c r="D631" s="258" t="s">
        <v>267</v>
      </c>
      <c r="E631" s="258" t="s">
        <v>267</v>
      </c>
      <c r="F631" s="258" t="s">
        <v>265</v>
      </c>
      <c r="G631" s="258" t="s">
        <v>267</v>
      </c>
      <c r="H631" s="258" t="s">
        <v>267</v>
      </c>
      <c r="I631" s="258" t="s">
        <v>267</v>
      </c>
      <c r="J631" s="258" t="s">
        <v>267</v>
      </c>
      <c r="K631" s="258" t="s">
        <v>267</v>
      </c>
      <c r="L631" s="258" t="s">
        <v>267</v>
      </c>
      <c r="M631" s="258" t="s">
        <v>267</v>
      </c>
      <c r="N631" s="258" t="s">
        <v>267</v>
      </c>
      <c r="O631" s="258" t="s">
        <v>267</v>
      </c>
      <c r="P631" s="258" t="s">
        <v>267</v>
      </c>
      <c r="Q631" s="258" t="s">
        <v>267</v>
      </c>
      <c r="R631" s="258" t="s">
        <v>267</v>
      </c>
      <c r="S631" s="258" t="s">
        <v>267</v>
      </c>
      <c r="T631" s="258" t="s">
        <v>267</v>
      </c>
      <c r="U631" s="258" t="s">
        <v>267</v>
      </c>
      <c r="V631" s="258" t="s">
        <v>267</v>
      </c>
      <c r="W631" s="258" t="s">
        <v>267</v>
      </c>
      <c r="X631" s="258" t="s">
        <v>267</v>
      </c>
      <c r="Y631" s="258" t="s">
        <v>265</v>
      </c>
      <c r="Z631" s="258" t="s">
        <v>267</v>
      </c>
      <c r="AA631" s="258" t="s">
        <v>265</v>
      </c>
      <c r="AB631" s="258" t="s">
        <v>267</v>
      </c>
      <c r="AC631" s="258" t="s">
        <v>267</v>
      </c>
      <c r="AD631" s="258" t="s">
        <v>267</v>
      </c>
      <c r="AE631" s="258" t="s">
        <v>265</v>
      </c>
      <c r="AF631" s="258" t="s">
        <v>267</v>
      </c>
      <c r="AG631" s="258" t="s">
        <v>265</v>
      </c>
      <c r="AH631" s="258" t="s">
        <v>267</v>
      </c>
      <c r="AI631" s="258" t="s">
        <v>267</v>
      </c>
      <c r="AJ631" s="258" t="s">
        <v>267</v>
      </c>
      <c r="AK631" s="258" t="s">
        <v>267</v>
      </c>
      <c r="AL631" s="258" t="s">
        <v>267</v>
      </c>
      <c r="AM631" s="258" t="s">
        <v>267</v>
      </c>
      <c r="AN631" s="258" t="s">
        <v>267</v>
      </c>
      <c r="AO631" s="258" t="s">
        <v>267</v>
      </c>
      <c r="AP631" s="258" t="s">
        <v>267</v>
      </c>
    </row>
    <row r="632" spans="1:42" x14ac:dyDescent="0.2">
      <c r="A632" s="258">
        <v>212539</v>
      </c>
      <c r="B632" s="258" t="str">
        <f>VLOOKUP(A632,'[2]اعلام كامل'!$A$2:$E$7000,5,0)</f>
        <v>س4</v>
      </c>
      <c r="C632" s="258" t="s">
        <v>265</v>
      </c>
      <c r="D632" s="258" t="s">
        <v>267</v>
      </c>
      <c r="E632" s="258" t="s">
        <v>267</v>
      </c>
      <c r="F632" s="258" t="s">
        <v>265</v>
      </c>
      <c r="G632" s="258" t="s">
        <v>265</v>
      </c>
      <c r="H632" s="258" t="s">
        <v>267</v>
      </c>
      <c r="I632" s="258" t="s">
        <v>265</v>
      </c>
      <c r="J632" s="258" t="s">
        <v>265</v>
      </c>
      <c r="K632" s="258" t="s">
        <v>267</v>
      </c>
      <c r="L632" s="258" t="s">
        <v>265</v>
      </c>
      <c r="M632" s="258" t="s">
        <v>267</v>
      </c>
      <c r="N632" s="258" t="s">
        <v>267</v>
      </c>
      <c r="O632" s="258" t="s">
        <v>267</v>
      </c>
      <c r="P632" s="258" t="s">
        <v>267</v>
      </c>
      <c r="Q632" s="258" t="s">
        <v>267</v>
      </c>
      <c r="R632" s="258" t="s">
        <v>267</v>
      </c>
      <c r="S632" s="258" t="s">
        <v>265</v>
      </c>
      <c r="T632" s="258" t="s">
        <v>267</v>
      </c>
      <c r="U632" s="258" t="s">
        <v>267</v>
      </c>
      <c r="V632" s="258" t="s">
        <v>267</v>
      </c>
      <c r="W632" s="258" t="s">
        <v>265</v>
      </c>
      <c r="X632" s="258" t="s">
        <v>265</v>
      </c>
      <c r="Y632" s="258" t="s">
        <v>267</v>
      </c>
      <c r="Z632" s="258" t="s">
        <v>267</v>
      </c>
      <c r="AA632" s="258" t="s">
        <v>265</v>
      </c>
      <c r="AB632" s="258" t="s">
        <v>267</v>
      </c>
      <c r="AC632" s="258" t="s">
        <v>267</v>
      </c>
      <c r="AD632" s="258" t="s">
        <v>267</v>
      </c>
      <c r="AE632" s="258" t="s">
        <v>267</v>
      </c>
      <c r="AF632" s="258" t="s">
        <v>265</v>
      </c>
      <c r="AG632" s="258" t="s">
        <v>267</v>
      </c>
      <c r="AH632" s="258" t="s">
        <v>267</v>
      </c>
      <c r="AI632" s="258" t="s">
        <v>265</v>
      </c>
      <c r="AJ632" s="258" t="s">
        <v>267</v>
      </c>
      <c r="AK632" s="258" t="s">
        <v>265</v>
      </c>
      <c r="AL632" s="258" t="s">
        <v>267</v>
      </c>
      <c r="AM632" s="258" t="s">
        <v>266</v>
      </c>
      <c r="AN632" s="258" t="s">
        <v>266</v>
      </c>
      <c r="AO632" s="258" t="s">
        <v>267</v>
      </c>
      <c r="AP632" s="258" t="s">
        <v>267</v>
      </c>
    </row>
    <row r="633" spans="1:42" x14ac:dyDescent="0.2">
      <c r="A633" s="258">
        <v>212541</v>
      </c>
      <c r="B633" s="258" t="str">
        <f>VLOOKUP(A633,'[2]اعلام كامل'!$A$2:$E$7000,5,0)</f>
        <v>س4</v>
      </c>
      <c r="C633" s="258" t="s">
        <v>267</v>
      </c>
      <c r="D633" s="258" t="s">
        <v>267</v>
      </c>
      <c r="E633" s="258" t="s">
        <v>267</v>
      </c>
      <c r="F633" s="258" t="s">
        <v>265</v>
      </c>
      <c r="G633" s="258" t="s">
        <v>267</v>
      </c>
      <c r="H633" s="258" t="s">
        <v>266</v>
      </c>
      <c r="I633" s="258" t="s">
        <v>267</v>
      </c>
      <c r="J633" s="258" t="s">
        <v>267</v>
      </c>
      <c r="K633" s="258" t="s">
        <v>267</v>
      </c>
      <c r="L633" s="258" t="s">
        <v>267</v>
      </c>
      <c r="M633" s="258" t="s">
        <v>267</v>
      </c>
      <c r="N633" s="258" t="s">
        <v>267</v>
      </c>
      <c r="O633" s="258" t="s">
        <v>267</v>
      </c>
      <c r="P633" s="258" t="s">
        <v>267</v>
      </c>
      <c r="Q633" s="258" t="s">
        <v>267</v>
      </c>
      <c r="R633" s="258" t="s">
        <v>266</v>
      </c>
      <c r="S633" s="258" t="s">
        <v>267</v>
      </c>
      <c r="T633" s="258" t="s">
        <v>267</v>
      </c>
      <c r="U633" s="258" t="s">
        <v>267</v>
      </c>
      <c r="V633" s="258" t="s">
        <v>267</v>
      </c>
      <c r="W633" s="258" t="s">
        <v>267</v>
      </c>
      <c r="X633" s="258" t="s">
        <v>267</v>
      </c>
      <c r="Y633" s="258" t="s">
        <v>265</v>
      </c>
      <c r="Z633" s="258" t="s">
        <v>267</v>
      </c>
      <c r="AA633" s="258" t="s">
        <v>265</v>
      </c>
      <c r="AB633" s="258" t="s">
        <v>267</v>
      </c>
      <c r="AC633" s="258" t="s">
        <v>267</v>
      </c>
      <c r="AD633" s="258" t="s">
        <v>267</v>
      </c>
      <c r="AE633" s="258" t="s">
        <v>267</v>
      </c>
      <c r="AF633" s="258" t="s">
        <v>265</v>
      </c>
      <c r="AG633" s="258" t="s">
        <v>267</v>
      </c>
      <c r="AH633" s="258" t="s">
        <v>267</v>
      </c>
      <c r="AI633" s="258" t="s">
        <v>267</v>
      </c>
      <c r="AJ633" s="258" t="s">
        <v>267</v>
      </c>
      <c r="AK633" s="258" t="s">
        <v>267</v>
      </c>
      <c r="AL633" s="258" t="s">
        <v>266</v>
      </c>
      <c r="AM633" s="258" t="s">
        <v>266</v>
      </c>
      <c r="AN633" s="258" t="s">
        <v>266</v>
      </c>
      <c r="AO633" s="258" t="s">
        <v>266</v>
      </c>
      <c r="AP633" s="258" t="s">
        <v>266</v>
      </c>
    </row>
    <row r="634" spans="1:42" x14ac:dyDescent="0.2">
      <c r="A634" s="258">
        <v>212543</v>
      </c>
      <c r="B634" s="258" t="str">
        <f>VLOOKUP(A634,'[2]اعلام كامل'!$A$2:$E$7000,5,0)</f>
        <v>س4</v>
      </c>
      <c r="C634" s="258" t="s">
        <v>267</v>
      </c>
      <c r="D634" s="258" t="s">
        <v>267</v>
      </c>
      <c r="E634" s="258" t="s">
        <v>267</v>
      </c>
      <c r="F634" s="258" t="s">
        <v>265</v>
      </c>
      <c r="G634" s="258" t="s">
        <v>267</v>
      </c>
      <c r="H634" s="258" t="s">
        <v>267</v>
      </c>
      <c r="I634" s="258" t="s">
        <v>267</v>
      </c>
      <c r="J634" s="258" t="s">
        <v>267</v>
      </c>
      <c r="K634" s="258" t="s">
        <v>267</v>
      </c>
      <c r="L634" s="258" t="s">
        <v>267</v>
      </c>
      <c r="M634" s="258" t="s">
        <v>267</v>
      </c>
      <c r="N634" s="258" t="s">
        <v>267</v>
      </c>
      <c r="O634" s="258" t="s">
        <v>267</v>
      </c>
      <c r="P634" s="258" t="s">
        <v>267</v>
      </c>
      <c r="Q634" s="258" t="s">
        <v>267</v>
      </c>
      <c r="R634" s="258" t="s">
        <v>267</v>
      </c>
      <c r="S634" s="258" t="s">
        <v>267</v>
      </c>
      <c r="T634" s="258" t="s">
        <v>267</v>
      </c>
      <c r="U634" s="258" t="s">
        <v>267</v>
      </c>
      <c r="V634" s="258" t="s">
        <v>267</v>
      </c>
      <c r="W634" s="258" t="s">
        <v>267</v>
      </c>
      <c r="X634" s="258" t="s">
        <v>267</v>
      </c>
      <c r="Y634" s="258" t="s">
        <v>267</v>
      </c>
      <c r="Z634" s="258" t="s">
        <v>267</v>
      </c>
      <c r="AA634" s="258" t="s">
        <v>267</v>
      </c>
      <c r="AB634" s="258" t="s">
        <v>267</v>
      </c>
      <c r="AC634" s="258" t="s">
        <v>267</v>
      </c>
      <c r="AD634" s="258" t="s">
        <v>265</v>
      </c>
      <c r="AE634" s="258" t="s">
        <v>267</v>
      </c>
      <c r="AF634" s="258" t="s">
        <v>267</v>
      </c>
      <c r="AG634" s="258" t="s">
        <v>267</v>
      </c>
      <c r="AH634" s="258" t="s">
        <v>266</v>
      </c>
      <c r="AI634" s="258" t="s">
        <v>267</v>
      </c>
      <c r="AJ634" s="258" t="s">
        <v>267</v>
      </c>
      <c r="AK634" s="258" t="s">
        <v>265</v>
      </c>
      <c r="AL634" s="258" t="s">
        <v>267</v>
      </c>
      <c r="AM634" s="258" t="s">
        <v>267</v>
      </c>
      <c r="AN634" s="258" t="s">
        <v>265</v>
      </c>
      <c r="AO634" s="258" t="s">
        <v>267</v>
      </c>
      <c r="AP634" s="258" t="s">
        <v>267</v>
      </c>
    </row>
    <row r="635" spans="1:42" x14ac:dyDescent="0.2">
      <c r="A635" s="258">
        <v>212567</v>
      </c>
      <c r="B635" s="258" t="str">
        <f>VLOOKUP(A635,'[2]اعلام كامل'!$A$2:$E$7000,5,0)</f>
        <v>س4</v>
      </c>
      <c r="C635" s="258" t="s">
        <v>265</v>
      </c>
      <c r="D635" s="258" t="s">
        <v>265</v>
      </c>
      <c r="E635" s="258" t="s">
        <v>265</v>
      </c>
      <c r="F635" s="258" t="s">
        <v>265</v>
      </c>
      <c r="G635" s="258" t="s">
        <v>265</v>
      </c>
      <c r="H635" s="258" t="s">
        <v>267</v>
      </c>
      <c r="I635" s="258" t="s">
        <v>267</v>
      </c>
      <c r="J635" s="258" t="s">
        <v>265</v>
      </c>
      <c r="K635" s="258" t="s">
        <v>267</v>
      </c>
      <c r="L635" s="258" t="s">
        <v>265</v>
      </c>
      <c r="M635" s="258" t="s">
        <v>265</v>
      </c>
      <c r="N635" s="258" t="s">
        <v>267</v>
      </c>
      <c r="O635" s="258" t="s">
        <v>267</v>
      </c>
      <c r="P635" s="258" t="s">
        <v>267</v>
      </c>
      <c r="Q635" s="258" t="s">
        <v>267</v>
      </c>
      <c r="R635" s="258" t="s">
        <v>267</v>
      </c>
      <c r="S635" s="258" t="s">
        <v>267</v>
      </c>
      <c r="T635" s="258" t="s">
        <v>267</v>
      </c>
      <c r="U635" s="258" t="s">
        <v>267</v>
      </c>
      <c r="V635" s="258" t="s">
        <v>267</v>
      </c>
      <c r="W635" s="258" t="s">
        <v>267</v>
      </c>
      <c r="X635" s="258" t="s">
        <v>267</v>
      </c>
      <c r="Y635" s="258" t="s">
        <v>265</v>
      </c>
      <c r="Z635" s="258" t="s">
        <v>267</v>
      </c>
      <c r="AA635" s="258" t="s">
        <v>265</v>
      </c>
      <c r="AB635" s="258" t="s">
        <v>267</v>
      </c>
      <c r="AC635" s="258" t="s">
        <v>267</v>
      </c>
      <c r="AD635" s="258" t="s">
        <v>265</v>
      </c>
      <c r="AE635" s="258" t="s">
        <v>265</v>
      </c>
      <c r="AF635" s="258" t="s">
        <v>267</v>
      </c>
      <c r="AG635" s="258" t="s">
        <v>265</v>
      </c>
      <c r="AH635" s="258" t="s">
        <v>267</v>
      </c>
      <c r="AI635" s="258" t="s">
        <v>265</v>
      </c>
      <c r="AJ635" s="258" t="s">
        <v>267</v>
      </c>
      <c r="AK635" s="258" t="s">
        <v>265</v>
      </c>
      <c r="AL635" s="258" t="s">
        <v>267</v>
      </c>
      <c r="AM635" s="258" t="s">
        <v>267</v>
      </c>
      <c r="AN635" s="258" t="s">
        <v>267</v>
      </c>
      <c r="AO635" s="258" t="s">
        <v>267</v>
      </c>
      <c r="AP635" s="258" t="s">
        <v>267</v>
      </c>
    </row>
    <row r="636" spans="1:42" x14ac:dyDescent="0.2">
      <c r="A636" s="258">
        <v>212571</v>
      </c>
      <c r="B636" s="258" t="str">
        <f>VLOOKUP(A636,'[2]اعلام كامل'!$A$2:$E$7000,5,0)</f>
        <v>س4</v>
      </c>
      <c r="C636" s="258" t="s">
        <v>267</v>
      </c>
      <c r="D636" s="258" t="s">
        <v>267</v>
      </c>
      <c r="E636" s="258" t="s">
        <v>267</v>
      </c>
      <c r="F636" s="258" t="s">
        <v>265</v>
      </c>
      <c r="G636" s="258" t="s">
        <v>267</v>
      </c>
      <c r="H636" s="258" t="s">
        <v>267</v>
      </c>
      <c r="I636" s="258" t="s">
        <v>265</v>
      </c>
      <c r="J636" s="258" t="s">
        <v>267</v>
      </c>
      <c r="K636" s="258" t="s">
        <v>267</v>
      </c>
      <c r="L636" s="258" t="s">
        <v>267</v>
      </c>
      <c r="M636" s="258" t="s">
        <v>266</v>
      </c>
      <c r="N636" s="258" t="s">
        <v>265</v>
      </c>
      <c r="O636" s="258" t="s">
        <v>267</v>
      </c>
      <c r="P636" s="258" t="s">
        <v>267</v>
      </c>
      <c r="Q636" s="258" t="s">
        <v>267</v>
      </c>
      <c r="R636" s="258" t="s">
        <v>267</v>
      </c>
      <c r="S636" s="258" t="s">
        <v>267</v>
      </c>
      <c r="T636" s="258" t="s">
        <v>267</v>
      </c>
      <c r="U636" s="258" t="s">
        <v>267</v>
      </c>
      <c r="V636" s="258" t="s">
        <v>267</v>
      </c>
      <c r="W636" s="258" t="s">
        <v>267</v>
      </c>
      <c r="X636" s="258" t="s">
        <v>267</v>
      </c>
      <c r="Y636" s="258" t="s">
        <v>267</v>
      </c>
      <c r="Z636" s="258" t="s">
        <v>267</v>
      </c>
      <c r="AA636" s="258" t="s">
        <v>267</v>
      </c>
      <c r="AB636" s="258" t="s">
        <v>267</v>
      </c>
      <c r="AC636" s="258" t="s">
        <v>266</v>
      </c>
      <c r="AD636" s="258" t="s">
        <v>267</v>
      </c>
      <c r="AE636" s="258" t="s">
        <v>267</v>
      </c>
      <c r="AF636" s="258" t="s">
        <v>267</v>
      </c>
      <c r="AG636" s="258" t="s">
        <v>267</v>
      </c>
      <c r="AH636" s="258" t="s">
        <v>266</v>
      </c>
      <c r="AI636" s="258" t="s">
        <v>266</v>
      </c>
      <c r="AJ636" s="258" t="s">
        <v>267</v>
      </c>
      <c r="AK636" s="258" t="s">
        <v>266</v>
      </c>
      <c r="AL636" s="258" t="s">
        <v>266</v>
      </c>
      <c r="AM636" s="258" t="s">
        <v>266</v>
      </c>
      <c r="AN636" s="258" t="s">
        <v>266</v>
      </c>
      <c r="AO636" s="258" t="s">
        <v>266</v>
      </c>
      <c r="AP636" s="258" t="s">
        <v>266</v>
      </c>
    </row>
    <row r="637" spans="1:42" x14ac:dyDescent="0.2">
      <c r="A637" s="258">
        <v>212632</v>
      </c>
      <c r="B637" s="258" t="str">
        <f>VLOOKUP(A637,'[2]اعلام كامل'!$A$2:$E$7000,5,0)</f>
        <v>س4</v>
      </c>
      <c r="C637" s="258" t="s">
        <v>265</v>
      </c>
      <c r="D637" s="258" t="s">
        <v>267</v>
      </c>
      <c r="E637" s="258" t="s">
        <v>267</v>
      </c>
      <c r="F637" s="258" t="s">
        <v>265</v>
      </c>
      <c r="G637" s="258" t="s">
        <v>267</v>
      </c>
      <c r="H637" s="258" t="s">
        <v>267</v>
      </c>
      <c r="I637" s="258" t="s">
        <v>267</v>
      </c>
      <c r="J637" s="258" t="s">
        <v>265</v>
      </c>
      <c r="K637" s="258" t="s">
        <v>267</v>
      </c>
      <c r="L637" s="258" t="s">
        <v>267</v>
      </c>
      <c r="M637" s="258" t="s">
        <v>265</v>
      </c>
      <c r="N637" s="258" t="s">
        <v>267</v>
      </c>
      <c r="O637" s="258" t="s">
        <v>267</v>
      </c>
      <c r="P637" s="258" t="s">
        <v>267</v>
      </c>
      <c r="Q637" s="258" t="s">
        <v>267</v>
      </c>
      <c r="R637" s="258" t="s">
        <v>267</v>
      </c>
      <c r="S637" s="258" t="s">
        <v>265</v>
      </c>
      <c r="T637" s="258" t="s">
        <v>267</v>
      </c>
      <c r="U637" s="258" t="s">
        <v>267</v>
      </c>
      <c r="V637" s="258" t="s">
        <v>267</v>
      </c>
      <c r="W637" s="258" t="s">
        <v>267</v>
      </c>
      <c r="X637" s="258" t="s">
        <v>267</v>
      </c>
      <c r="Y637" s="258" t="s">
        <v>265</v>
      </c>
      <c r="Z637" s="258" t="s">
        <v>267</v>
      </c>
      <c r="AA637" s="258" t="s">
        <v>267</v>
      </c>
      <c r="AB637" s="258" t="s">
        <v>267</v>
      </c>
      <c r="AC637" s="258" t="s">
        <v>267</v>
      </c>
      <c r="AD637" s="258" t="s">
        <v>267</v>
      </c>
      <c r="AE637" s="258" t="s">
        <v>267</v>
      </c>
      <c r="AF637" s="258" t="s">
        <v>267</v>
      </c>
      <c r="AG637" s="258" t="s">
        <v>265</v>
      </c>
      <c r="AH637" s="258" t="s">
        <v>267</v>
      </c>
      <c r="AI637" s="258" t="s">
        <v>265</v>
      </c>
      <c r="AJ637" s="258" t="s">
        <v>265</v>
      </c>
      <c r="AK637" s="258" t="s">
        <v>265</v>
      </c>
      <c r="AL637" s="258" t="s">
        <v>265</v>
      </c>
      <c r="AM637" s="258" t="s">
        <v>267</v>
      </c>
      <c r="AN637" s="258" t="s">
        <v>267</v>
      </c>
      <c r="AO637" s="258" t="s">
        <v>267</v>
      </c>
      <c r="AP637" s="258" t="s">
        <v>267</v>
      </c>
    </row>
    <row r="638" spans="1:42" x14ac:dyDescent="0.2">
      <c r="A638" s="258">
        <v>212660</v>
      </c>
      <c r="B638" s="258" t="str">
        <f>VLOOKUP(A638,'[2]اعلام كامل'!$A$2:$E$7000,5,0)</f>
        <v>س4</v>
      </c>
      <c r="C638" s="258" t="s">
        <v>265</v>
      </c>
      <c r="D638" s="258" t="s">
        <v>267</v>
      </c>
      <c r="E638" s="258" t="s">
        <v>267</v>
      </c>
      <c r="F638" s="258" t="s">
        <v>265</v>
      </c>
      <c r="G638" s="258" t="s">
        <v>267</v>
      </c>
      <c r="H638" s="258" t="s">
        <v>267</v>
      </c>
      <c r="I638" s="258" t="s">
        <v>267</v>
      </c>
      <c r="J638" s="258" t="s">
        <v>267</v>
      </c>
      <c r="K638" s="258" t="s">
        <v>267</v>
      </c>
      <c r="L638" s="258" t="s">
        <v>265</v>
      </c>
      <c r="M638" s="258" t="s">
        <v>267</v>
      </c>
      <c r="N638" s="258" t="s">
        <v>267</v>
      </c>
      <c r="O638" s="258" t="s">
        <v>267</v>
      </c>
      <c r="P638" s="258" t="s">
        <v>265</v>
      </c>
      <c r="Q638" s="258" t="s">
        <v>267</v>
      </c>
      <c r="R638" s="258" t="s">
        <v>267</v>
      </c>
      <c r="S638" s="258" t="s">
        <v>267</v>
      </c>
      <c r="T638" s="258" t="s">
        <v>267</v>
      </c>
      <c r="U638" s="258" t="s">
        <v>267</v>
      </c>
      <c r="V638" s="258" t="s">
        <v>267</v>
      </c>
      <c r="W638" s="258" t="s">
        <v>267</v>
      </c>
      <c r="X638" s="258" t="s">
        <v>267</v>
      </c>
      <c r="Y638" s="258" t="s">
        <v>266</v>
      </c>
      <c r="Z638" s="258" t="s">
        <v>267</v>
      </c>
      <c r="AA638" s="258" t="s">
        <v>265</v>
      </c>
      <c r="AB638" s="258" t="s">
        <v>267</v>
      </c>
      <c r="AC638" s="258" t="s">
        <v>267</v>
      </c>
      <c r="AD638" s="258" t="s">
        <v>267</v>
      </c>
      <c r="AE638" s="258" t="s">
        <v>265</v>
      </c>
      <c r="AF638" s="258" t="s">
        <v>267</v>
      </c>
      <c r="AG638" s="258" t="s">
        <v>267</v>
      </c>
      <c r="AH638" s="258" t="s">
        <v>265</v>
      </c>
      <c r="AI638" s="258" t="s">
        <v>267</v>
      </c>
      <c r="AJ638" s="258" t="s">
        <v>267</v>
      </c>
      <c r="AK638" s="258" t="s">
        <v>267</v>
      </c>
      <c r="AL638" s="258" t="s">
        <v>267</v>
      </c>
      <c r="AM638" s="258" t="s">
        <v>267</v>
      </c>
      <c r="AN638" s="258" t="s">
        <v>267</v>
      </c>
      <c r="AO638" s="258" t="s">
        <v>267</v>
      </c>
      <c r="AP638" s="258" t="s">
        <v>267</v>
      </c>
    </row>
    <row r="639" spans="1:42" x14ac:dyDescent="0.2">
      <c r="A639" s="258">
        <v>212681</v>
      </c>
      <c r="B639" s="258" t="str">
        <f>VLOOKUP(A639,'[2]اعلام كامل'!$A$2:$E$7000,5,0)</f>
        <v>س4</v>
      </c>
      <c r="C639" s="258" t="s">
        <v>267</v>
      </c>
      <c r="D639" s="258" t="s">
        <v>267</v>
      </c>
      <c r="E639" s="258" t="s">
        <v>265</v>
      </c>
      <c r="F639" s="258" t="s">
        <v>265</v>
      </c>
      <c r="G639" s="258" t="s">
        <v>265</v>
      </c>
      <c r="H639" s="258" t="s">
        <v>265</v>
      </c>
      <c r="I639" s="258" t="s">
        <v>267</v>
      </c>
      <c r="J639" s="258" t="s">
        <v>267</v>
      </c>
      <c r="K639" s="258" t="s">
        <v>267</v>
      </c>
      <c r="L639" s="258" t="s">
        <v>267</v>
      </c>
      <c r="M639" s="258" t="s">
        <v>265</v>
      </c>
      <c r="N639" s="258" t="s">
        <v>267</v>
      </c>
      <c r="O639" s="258" t="s">
        <v>267</v>
      </c>
      <c r="P639" s="258" t="s">
        <v>265</v>
      </c>
      <c r="Q639" s="258" t="s">
        <v>267</v>
      </c>
      <c r="R639" s="258" t="s">
        <v>267</v>
      </c>
      <c r="S639" s="258" t="s">
        <v>265</v>
      </c>
      <c r="T639" s="258" t="s">
        <v>267</v>
      </c>
      <c r="U639" s="258" t="s">
        <v>267</v>
      </c>
      <c r="V639" s="258" t="s">
        <v>267</v>
      </c>
      <c r="W639" s="258" t="s">
        <v>267</v>
      </c>
      <c r="X639" s="258" t="s">
        <v>267</v>
      </c>
      <c r="Y639" s="258" t="s">
        <v>267</v>
      </c>
      <c r="Z639" s="258" t="s">
        <v>267</v>
      </c>
      <c r="AA639" s="258" t="s">
        <v>267</v>
      </c>
      <c r="AB639" s="258" t="s">
        <v>265</v>
      </c>
      <c r="AC639" s="258" t="s">
        <v>267</v>
      </c>
      <c r="AD639" s="258" t="s">
        <v>267</v>
      </c>
      <c r="AE639" s="258" t="s">
        <v>265</v>
      </c>
      <c r="AF639" s="258" t="s">
        <v>265</v>
      </c>
      <c r="AG639" s="258" t="s">
        <v>267</v>
      </c>
      <c r="AH639" s="258" t="s">
        <v>267</v>
      </c>
      <c r="AI639" s="258" t="s">
        <v>267</v>
      </c>
      <c r="AJ639" s="258" t="s">
        <v>267</v>
      </c>
      <c r="AK639" s="258" t="s">
        <v>265</v>
      </c>
      <c r="AL639" s="258" t="s">
        <v>266</v>
      </c>
      <c r="AM639" s="258" t="s">
        <v>266</v>
      </c>
      <c r="AN639" s="258" t="s">
        <v>266</v>
      </c>
      <c r="AO639" s="258" t="s">
        <v>266</v>
      </c>
      <c r="AP639" s="258" t="s">
        <v>266</v>
      </c>
    </row>
    <row r="640" spans="1:42" x14ac:dyDescent="0.2">
      <c r="A640" s="258">
        <v>212697</v>
      </c>
      <c r="B640" s="258" t="str">
        <f>VLOOKUP(A640,'[2]اعلام كامل'!$A$2:$E$7000,5,0)</f>
        <v>س4</v>
      </c>
      <c r="C640" s="258" t="s">
        <v>267</v>
      </c>
      <c r="D640" s="258" t="s">
        <v>267</v>
      </c>
      <c r="E640" s="258" t="s">
        <v>267</v>
      </c>
      <c r="F640" s="258" t="s">
        <v>265</v>
      </c>
      <c r="G640" s="258" t="s">
        <v>267</v>
      </c>
      <c r="H640" s="258" t="s">
        <v>267</v>
      </c>
      <c r="I640" s="258" t="s">
        <v>267</v>
      </c>
      <c r="J640" s="258" t="s">
        <v>265</v>
      </c>
      <c r="K640" s="258" t="s">
        <v>267</v>
      </c>
      <c r="L640" s="258" t="s">
        <v>267</v>
      </c>
      <c r="M640" s="258" t="s">
        <v>267</v>
      </c>
      <c r="N640" s="258" t="s">
        <v>267</v>
      </c>
      <c r="O640" s="258" t="s">
        <v>267</v>
      </c>
      <c r="P640" s="258" t="s">
        <v>267</v>
      </c>
      <c r="Q640" s="258" t="s">
        <v>267</v>
      </c>
      <c r="R640" s="258" t="s">
        <v>267</v>
      </c>
      <c r="S640" s="258" t="s">
        <v>267</v>
      </c>
      <c r="T640" s="258" t="s">
        <v>267</v>
      </c>
      <c r="U640" s="258" t="s">
        <v>267</v>
      </c>
      <c r="V640" s="258" t="s">
        <v>267</v>
      </c>
      <c r="W640" s="258" t="s">
        <v>265</v>
      </c>
      <c r="X640" s="258" t="s">
        <v>265</v>
      </c>
      <c r="Y640" s="258" t="s">
        <v>267</v>
      </c>
      <c r="Z640" s="258" t="s">
        <v>265</v>
      </c>
      <c r="AA640" s="258" t="s">
        <v>265</v>
      </c>
      <c r="AB640" s="258" t="s">
        <v>265</v>
      </c>
      <c r="AC640" s="258" t="s">
        <v>265</v>
      </c>
      <c r="AD640" s="258" t="s">
        <v>267</v>
      </c>
      <c r="AE640" s="258" t="s">
        <v>267</v>
      </c>
      <c r="AF640" s="258" t="s">
        <v>267</v>
      </c>
      <c r="AG640" s="258" t="s">
        <v>267</v>
      </c>
      <c r="AH640" s="258" t="s">
        <v>267</v>
      </c>
      <c r="AI640" s="258" t="s">
        <v>267</v>
      </c>
      <c r="AJ640" s="258" t="s">
        <v>267</v>
      </c>
      <c r="AK640" s="258" t="s">
        <v>265</v>
      </c>
      <c r="AL640" s="258" t="s">
        <v>267</v>
      </c>
      <c r="AM640" s="258" t="s">
        <v>267</v>
      </c>
      <c r="AN640" s="258" t="s">
        <v>267</v>
      </c>
      <c r="AO640" s="258" t="s">
        <v>267</v>
      </c>
      <c r="AP640" s="258" t="s">
        <v>267</v>
      </c>
    </row>
    <row r="641" spans="1:42" x14ac:dyDescent="0.2">
      <c r="A641" s="258">
        <v>212699</v>
      </c>
      <c r="B641" s="258" t="str">
        <f>VLOOKUP(A641,'[2]اعلام كامل'!$A$2:$E$7000,5,0)</f>
        <v>س4</v>
      </c>
      <c r="C641" s="258" t="s">
        <v>267</v>
      </c>
      <c r="D641" s="258" t="s">
        <v>267</v>
      </c>
      <c r="E641" s="258" t="s">
        <v>267</v>
      </c>
      <c r="F641" s="258" t="s">
        <v>265</v>
      </c>
      <c r="G641" s="258" t="s">
        <v>267</v>
      </c>
      <c r="H641" s="258" t="s">
        <v>267</v>
      </c>
      <c r="I641" s="258" t="s">
        <v>267</v>
      </c>
      <c r="J641" s="258" t="s">
        <v>265</v>
      </c>
      <c r="K641" s="258" t="s">
        <v>267</v>
      </c>
      <c r="L641" s="258" t="s">
        <v>267</v>
      </c>
      <c r="M641" s="258" t="s">
        <v>267</v>
      </c>
      <c r="N641" s="258" t="s">
        <v>265</v>
      </c>
      <c r="O641" s="258" t="s">
        <v>267</v>
      </c>
      <c r="P641" s="258" t="s">
        <v>267</v>
      </c>
      <c r="Q641" s="258" t="s">
        <v>265</v>
      </c>
      <c r="R641" s="258" t="s">
        <v>267</v>
      </c>
      <c r="S641" s="258" t="s">
        <v>267</v>
      </c>
      <c r="T641" s="258" t="s">
        <v>267</v>
      </c>
      <c r="U641" s="258" t="s">
        <v>267</v>
      </c>
      <c r="V641" s="258" t="s">
        <v>267</v>
      </c>
      <c r="W641" s="258" t="s">
        <v>267</v>
      </c>
      <c r="X641" s="258" t="s">
        <v>265</v>
      </c>
      <c r="Y641" s="258" t="s">
        <v>265</v>
      </c>
      <c r="Z641" s="258" t="s">
        <v>267</v>
      </c>
      <c r="AA641" s="258" t="s">
        <v>267</v>
      </c>
      <c r="AB641" s="258" t="s">
        <v>267</v>
      </c>
      <c r="AC641" s="258" t="s">
        <v>267</v>
      </c>
      <c r="AD641" s="258" t="s">
        <v>265</v>
      </c>
      <c r="AE641" s="258" t="s">
        <v>265</v>
      </c>
      <c r="AF641" s="258" t="s">
        <v>265</v>
      </c>
      <c r="AG641" s="258" t="s">
        <v>267</v>
      </c>
      <c r="AH641" s="258" t="s">
        <v>267</v>
      </c>
      <c r="AI641" s="258" t="s">
        <v>267</v>
      </c>
      <c r="AJ641" s="258" t="s">
        <v>267</v>
      </c>
      <c r="AK641" s="258" t="s">
        <v>265</v>
      </c>
      <c r="AL641" s="258" t="s">
        <v>266</v>
      </c>
      <c r="AM641" s="258" t="s">
        <v>266</v>
      </c>
      <c r="AN641" s="258" t="s">
        <v>265</v>
      </c>
      <c r="AO641" s="258" t="s">
        <v>266</v>
      </c>
      <c r="AP641" s="258" t="s">
        <v>265</v>
      </c>
    </row>
    <row r="642" spans="1:42" x14ac:dyDescent="0.2">
      <c r="A642" s="258">
        <v>212700</v>
      </c>
      <c r="B642" s="258" t="str">
        <f>VLOOKUP(A642,'[2]اعلام كامل'!$A$2:$E$7000,5,0)</f>
        <v>س4</v>
      </c>
      <c r="C642" s="258" t="s">
        <v>267</v>
      </c>
      <c r="D642" s="258" t="s">
        <v>267</v>
      </c>
      <c r="E642" s="258" t="s">
        <v>267</v>
      </c>
      <c r="F642" s="258" t="s">
        <v>265</v>
      </c>
      <c r="G642" s="258" t="s">
        <v>265</v>
      </c>
      <c r="H642" s="258" t="s">
        <v>267</v>
      </c>
      <c r="I642" s="258" t="s">
        <v>267</v>
      </c>
      <c r="J642" s="258" t="s">
        <v>267</v>
      </c>
      <c r="K642" s="258" t="s">
        <v>267</v>
      </c>
      <c r="L642" s="258" t="s">
        <v>265</v>
      </c>
      <c r="M642" s="258" t="s">
        <v>267</v>
      </c>
      <c r="N642" s="258" t="s">
        <v>267</v>
      </c>
      <c r="O642" s="258" t="s">
        <v>267</v>
      </c>
      <c r="P642" s="258" t="s">
        <v>267</v>
      </c>
      <c r="Q642" s="258" t="s">
        <v>267</v>
      </c>
      <c r="R642" s="258" t="s">
        <v>267</v>
      </c>
      <c r="S642" s="258" t="s">
        <v>267</v>
      </c>
      <c r="T642" s="258" t="s">
        <v>267</v>
      </c>
      <c r="U642" s="258" t="s">
        <v>267</v>
      </c>
      <c r="V642" s="258" t="s">
        <v>267</v>
      </c>
      <c r="W642" s="258" t="s">
        <v>267</v>
      </c>
      <c r="X642" s="258" t="s">
        <v>267</v>
      </c>
      <c r="Y642" s="258" t="s">
        <v>265</v>
      </c>
      <c r="Z642" s="258" t="s">
        <v>267</v>
      </c>
      <c r="AA642" s="258" t="s">
        <v>265</v>
      </c>
      <c r="AB642" s="258" t="s">
        <v>265</v>
      </c>
      <c r="AC642" s="258" t="s">
        <v>267</v>
      </c>
      <c r="AD642" s="258" t="s">
        <v>267</v>
      </c>
      <c r="AE642" s="258" t="s">
        <v>265</v>
      </c>
      <c r="AF642" s="258" t="s">
        <v>267</v>
      </c>
      <c r="AG642" s="258" t="s">
        <v>267</v>
      </c>
      <c r="AH642" s="258" t="s">
        <v>267</v>
      </c>
      <c r="AI642" s="258" t="s">
        <v>267</v>
      </c>
      <c r="AJ642" s="258" t="s">
        <v>266</v>
      </c>
      <c r="AK642" s="258" t="s">
        <v>267</v>
      </c>
      <c r="AL642" s="258" t="s">
        <v>266</v>
      </c>
      <c r="AM642" s="258" t="s">
        <v>266</v>
      </c>
      <c r="AN642" s="258" t="s">
        <v>266</v>
      </c>
      <c r="AO642" s="258" t="s">
        <v>266</v>
      </c>
      <c r="AP642" s="258" t="s">
        <v>266</v>
      </c>
    </row>
    <row r="643" spans="1:42" x14ac:dyDescent="0.2">
      <c r="A643" s="258">
        <v>212712</v>
      </c>
      <c r="B643" s="258" t="str">
        <f>VLOOKUP(A643,'[2]اعلام كامل'!$A$2:$E$7000,5,0)</f>
        <v>س4</v>
      </c>
      <c r="C643" s="258" t="s">
        <v>267</v>
      </c>
      <c r="D643" s="258" t="s">
        <v>267</v>
      </c>
      <c r="E643" s="258" t="s">
        <v>267</v>
      </c>
      <c r="F643" s="258" t="s">
        <v>265</v>
      </c>
      <c r="G643" s="258" t="s">
        <v>267</v>
      </c>
      <c r="H643" s="258" t="s">
        <v>265</v>
      </c>
      <c r="I643" s="258" t="s">
        <v>265</v>
      </c>
      <c r="J643" s="258" t="s">
        <v>265</v>
      </c>
      <c r="K643" s="258" t="s">
        <v>265</v>
      </c>
      <c r="L643" s="258" t="s">
        <v>267</v>
      </c>
      <c r="M643" s="258" t="s">
        <v>267</v>
      </c>
      <c r="N643" s="258" t="s">
        <v>267</v>
      </c>
      <c r="O643" s="258" t="s">
        <v>267</v>
      </c>
      <c r="P643" s="258" t="s">
        <v>265</v>
      </c>
      <c r="Q643" s="258" t="s">
        <v>265</v>
      </c>
      <c r="R643" s="258" t="s">
        <v>267</v>
      </c>
      <c r="S643" s="258" t="s">
        <v>267</v>
      </c>
      <c r="T643" s="258" t="s">
        <v>267</v>
      </c>
      <c r="U643" s="258" t="s">
        <v>267</v>
      </c>
      <c r="V643" s="258" t="s">
        <v>267</v>
      </c>
      <c r="W643" s="258" t="s">
        <v>267</v>
      </c>
      <c r="X643" s="258" t="s">
        <v>267</v>
      </c>
      <c r="Y643" s="258" t="s">
        <v>265</v>
      </c>
      <c r="Z643" s="258" t="s">
        <v>267</v>
      </c>
      <c r="AA643" s="258" t="s">
        <v>265</v>
      </c>
      <c r="AB643" s="258" t="s">
        <v>267</v>
      </c>
      <c r="AC643" s="258" t="s">
        <v>267</v>
      </c>
      <c r="AD643" s="258" t="s">
        <v>265</v>
      </c>
      <c r="AE643" s="258" t="s">
        <v>265</v>
      </c>
      <c r="AF643" s="258" t="s">
        <v>265</v>
      </c>
      <c r="AG643" s="258" t="s">
        <v>267</v>
      </c>
      <c r="AH643" s="258" t="s">
        <v>266</v>
      </c>
      <c r="AI643" s="258" t="s">
        <v>267</v>
      </c>
      <c r="AJ643" s="258" t="s">
        <v>266</v>
      </c>
      <c r="AK643" s="258" t="s">
        <v>267</v>
      </c>
      <c r="AL643" s="258" t="s">
        <v>266</v>
      </c>
      <c r="AM643" s="258" t="s">
        <v>266</v>
      </c>
      <c r="AN643" s="258" t="s">
        <v>266</v>
      </c>
      <c r="AO643" s="258" t="s">
        <v>266</v>
      </c>
      <c r="AP643" s="258" t="s">
        <v>266</v>
      </c>
    </row>
    <row r="644" spans="1:42" x14ac:dyDescent="0.2">
      <c r="A644" s="258">
        <v>212736</v>
      </c>
      <c r="B644" s="258" t="str">
        <f>VLOOKUP(A644,'[2]اعلام كامل'!$A$2:$E$7000,5,0)</f>
        <v>س4</v>
      </c>
      <c r="C644" s="258" t="s">
        <v>265</v>
      </c>
      <c r="D644" s="258" t="s">
        <v>267</v>
      </c>
      <c r="E644" s="258" t="s">
        <v>265</v>
      </c>
      <c r="F644" s="258" t="s">
        <v>265</v>
      </c>
      <c r="G644" s="258" t="s">
        <v>267</v>
      </c>
      <c r="H644" s="258" t="s">
        <v>267</v>
      </c>
      <c r="I644" s="258" t="s">
        <v>267</v>
      </c>
      <c r="J644" s="258" t="s">
        <v>267</v>
      </c>
      <c r="K644" s="258" t="s">
        <v>267</v>
      </c>
      <c r="L644" s="258" t="s">
        <v>265</v>
      </c>
      <c r="M644" s="258" t="s">
        <v>267</v>
      </c>
      <c r="N644" s="258" t="s">
        <v>267</v>
      </c>
      <c r="O644" s="258" t="s">
        <v>267</v>
      </c>
      <c r="P644" s="258" t="s">
        <v>267</v>
      </c>
      <c r="Q644" s="258" t="s">
        <v>266</v>
      </c>
      <c r="R644" s="258" t="s">
        <v>267</v>
      </c>
      <c r="S644" s="258" t="s">
        <v>267</v>
      </c>
      <c r="T644" s="258" t="s">
        <v>267</v>
      </c>
      <c r="U644" s="258" t="s">
        <v>267</v>
      </c>
      <c r="V644" s="258" t="s">
        <v>267</v>
      </c>
      <c r="W644" s="258" t="s">
        <v>267</v>
      </c>
      <c r="X644" s="258" t="s">
        <v>267</v>
      </c>
      <c r="Y644" s="258" t="s">
        <v>265</v>
      </c>
      <c r="Z644" s="258" t="s">
        <v>267</v>
      </c>
      <c r="AA644" s="258" t="s">
        <v>266</v>
      </c>
      <c r="AB644" s="258" t="s">
        <v>267</v>
      </c>
      <c r="AC644" s="258" t="s">
        <v>267</v>
      </c>
      <c r="AD644" s="258" t="s">
        <v>267</v>
      </c>
      <c r="AE644" s="258" t="s">
        <v>267</v>
      </c>
      <c r="AF644" s="258" t="s">
        <v>267</v>
      </c>
      <c r="AG644" s="258" t="s">
        <v>267</v>
      </c>
      <c r="AH644" s="258" t="s">
        <v>267</v>
      </c>
      <c r="AI644" s="258" t="s">
        <v>266</v>
      </c>
      <c r="AJ644" s="258" t="s">
        <v>267</v>
      </c>
      <c r="AK644" s="258" t="s">
        <v>266</v>
      </c>
      <c r="AL644" s="258" t="s">
        <v>267</v>
      </c>
      <c r="AM644" s="258" t="s">
        <v>267</v>
      </c>
      <c r="AN644" s="258" t="s">
        <v>266</v>
      </c>
      <c r="AO644" s="258" t="s">
        <v>267</v>
      </c>
      <c r="AP644" s="258" t="s">
        <v>267</v>
      </c>
    </row>
    <row r="645" spans="1:42" x14ac:dyDescent="0.2">
      <c r="A645" s="258">
        <v>212739</v>
      </c>
      <c r="B645" s="258" t="str">
        <f>VLOOKUP(A645,'[2]اعلام كامل'!$A$2:$E$7000,5,0)</f>
        <v>س4</v>
      </c>
      <c r="C645" s="258" t="s">
        <v>267</v>
      </c>
      <c r="D645" s="258" t="s">
        <v>267</v>
      </c>
      <c r="E645" s="258" t="s">
        <v>267</v>
      </c>
      <c r="F645" s="258" t="s">
        <v>265</v>
      </c>
      <c r="G645" s="258" t="s">
        <v>265</v>
      </c>
      <c r="H645" s="258" t="s">
        <v>267</v>
      </c>
      <c r="I645" s="258" t="s">
        <v>267</v>
      </c>
      <c r="J645" s="258" t="s">
        <v>265</v>
      </c>
      <c r="K645" s="258" t="s">
        <v>267</v>
      </c>
      <c r="L645" s="258" t="s">
        <v>265</v>
      </c>
      <c r="M645" s="258" t="s">
        <v>267</v>
      </c>
      <c r="N645" s="258" t="s">
        <v>267</v>
      </c>
      <c r="O645" s="258" t="s">
        <v>267</v>
      </c>
      <c r="P645" s="258" t="s">
        <v>267</v>
      </c>
      <c r="Q645" s="258" t="s">
        <v>267</v>
      </c>
      <c r="R645" s="258" t="s">
        <v>267</v>
      </c>
      <c r="S645" s="258" t="s">
        <v>265</v>
      </c>
      <c r="T645" s="258" t="s">
        <v>267</v>
      </c>
      <c r="U645" s="258" t="s">
        <v>267</v>
      </c>
      <c r="V645" s="258" t="s">
        <v>267</v>
      </c>
      <c r="W645" s="258" t="s">
        <v>267</v>
      </c>
      <c r="X645" s="258" t="s">
        <v>267</v>
      </c>
      <c r="Y645" s="258" t="s">
        <v>267</v>
      </c>
      <c r="Z645" s="258" t="s">
        <v>267</v>
      </c>
      <c r="AA645" s="258" t="s">
        <v>265</v>
      </c>
      <c r="AB645" s="258" t="s">
        <v>267</v>
      </c>
      <c r="AC645" s="258" t="s">
        <v>267</v>
      </c>
      <c r="AD645" s="258" t="s">
        <v>267</v>
      </c>
      <c r="AE645" s="258" t="s">
        <v>267</v>
      </c>
      <c r="AF645" s="258" t="s">
        <v>267</v>
      </c>
      <c r="AG645" s="258" t="s">
        <v>266</v>
      </c>
      <c r="AH645" s="258" t="s">
        <v>266</v>
      </c>
      <c r="AI645" s="258" t="s">
        <v>266</v>
      </c>
      <c r="AJ645" s="258" t="s">
        <v>265</v>
      </c>
      <c r="AK645" s="258" t="s">
        <v>266</v>
      </c>
      <c r="AL645" s="258" t="s">
        <v>266</v>
      </c>
      <c r="AM645" s="258" t="s">
        <v>266</v>
      </c>
      <c r="AN645" s="258" t="s">
        <v>266</v>
      </c>
      <c r="AO645" s="258" t="s">
        <v>267</v>
      </c>
      <c r="AP645" s="258" t="s">
        <v>267</v>
      </c>
    </row>
    <row r="646" spans="1:42" x14ac:dyDescent="0.2">
      <c r="A646" s="258">
        <v>212767</v>
      </c>
      <c r="B646" s="258" t="str">
        <f>VLOOKUP(A646,'[2]اعلام كامل'!$A$2:$E$7000,5,0)</f>
        <v>س4</v>
      </c>
      <c r="C646" s="258" t="s">
        <v>267</v>
      </c>
      <c r="D646" s="258" t="s">
        <v>267</v>
      </c>
      <c r="E646" s="258" t="s">
        <v>267</v>
      </c>
      <c r="F646" s="258" t="s">
        <v>265</v>
      </c>
      <c r="G646" s="258" t="s">
        <v>267</v>
      </c>
      <c r="H646" s="258" t="s">
        <v>265</v>
      </c>
      <c r="I646" s="258" t="s">
        <v>267</v>
      </c>
      <c r="J646" s="258" t="s">
        <v>267</v>
      </c>
      <c r="K646" s="258" t="s">
        <v>267</v>
      </c>
      <c r="L646" s="258" t="s">
        <v>265</v>
      </c>
      <c r="M646" s="258" t="s">
        <v>267</v>
      </c>
      <c r="N646" s="258" t="s">
        <v>267</v>
      </c>
      <c r="O646" s="258" t="s">
        <v>267</v>
      </c>
      <c r="P646" s="258" t="s">
        <v>265</v>
      </c>
      <c r="Q646" s="258" t="s">
        <v>267</v>
      </c>
      <c r="R646" s="258" t="s">
        <v>267</v>
      </c>
      <c r="S646" s="258" t="s">
        <v>267</v>
      </c>
      <c r="T646" s="258" t="s">
        <v>267</v>
      </c>
      <c r="U646" s="258" t="s">
        <v>267</v>
      </c>
      <c r="V646" s="258" t="s">
        <v>267</v>
      </c>
      <c r="W646" s="258" t="s">
        <v>267</v>
      </c>
      <c r="X646" s="258" t="s">
        <v>267</v>
      </c>
      <c r="Y646" s="258" t="s">
        <v>265</v>
      </c>
      <c r="Z646" s="258" t="s">
        <v>267</v>
      </c>
      <c r="AA646" s="258" t="s">
        <v>265</v>
      </c>
      <c r="AB646" s="258" t="s">
        <v>267</v>
      </c>
      <c r="AC646" s="258" t="s">
        <v>267</v>
      </c>
      <c r="AD646" s="258" t="s">
        <v>267</v>
      </c>
      <c r="AE646" s="258" t="s">
        <v>267</v>
      </c>
      <c r="AF646" s="258" t="s">
        <v>267</v>
      </c>
      <c r="AG646" s="258" t="s">
        <v>265</v>
      </c>
      <c r="AH646" s="258" t="s">
        <v>267</v>
      </c>
      <c r="AI646" s="258" t="s">
        <v>265</v>
      </c>
      <c r="AJ646" s="258" t="s">
        <v>267</v>
      </c>
      <c r="AK646" s="258" t="s">
        <v>265</v>
      </c>
      <c r="AL646" s="258" t="s">
        <v>266</v>
      </c>
      <c r="AM646" s="258" t="s">
        <v>266</v>
      </c>
      <c r="AN646" s="258" t="s">
        <v>267</v>
      </c>
      <c r="AO646" s="258" t="s">
        <v>266</v>
      </c>
      <c r="AP646" s="258" t="s">
        <v>266</v>
      </c>
    </row>
    <row r="647" spans="1:42" x14ac:dyDescent="0.2">
      <c r="A647" s="258">
        <v>212774</v>
      </c>
      <c r="B647" s="258" t="str">
        <f>VLOOKUP(A647,'[2]اعلام كامل'!$A$2:$E$7000,5,0)</f>
        <v>س4</v>
      </c>
      <c r="C647" s="258" t="s">
        <v>267</v>
      </c>
      <c r="D647" s="258" t="s">
        <v>267</v>
      </c>
      <c r="E647" s="258" t="s">
        <v>267</v>
      </c>
      <c r="F647" s="258" t="s">
        <v>265</v>
      </c>
      <c r="G647" s="258" t="s">
        <v>267</v>
      </c>
      <c r="H647" s="258" t="s">
        <v>267</v>
      </c>
      <c r="I647" s="258" t="s">
        <v>265</v>
      </c>
      <c r="J647" s="258" t="s">
        <v>265</v>
      </c>
      <c r="K647" s="258" t="s">
        <v>267</v>
      </c>
      <c r="L647" s="258" t="s">
        <v>267</v>
      </c>
      <c r="M647" s="258" t="s">
        <v>267</v>
      </c>
      <c r="N647" s="258" t="s">
        <v>267</v>
      </c>
      <c r="O647" s="258" t="s">
        <v>267</v>
      </c>
      <c r="P647" s="258" t="s">
        <v>267</v>
      </c>
      <c r="Q647" s="258" t="s">
        <v>267</v>
      </c>
      <c r="R647" s="258" t="s">
        <v>267</v>
      </c>
      <c r="S647" s="258" t="s">
        <v>267</v>
      </c>
      <c r="T647" s="258" t="s">
        <v>267</v>
      </c>
      <c r="U647" s="258" t="s">
        <v>267</v>
      </c>
      <c r="V647" s="258" t="s">
        <v>265</v>
      </c>
      <c r="W647" s="258" t="s">
        <v>265</v>
      </c>
      <c r="X647" s="258" t="s">
        <v>265</v>
      </c>
      <c r="Y647" s="258" t="s">
        <v>265</v>
      </c>
      <c r="Z647" s="258" t="s">
        <v>267</v>
      </c>
      <c r="AA647" s="258" t="s">
        <v>265</v>
      </c>
      <c r="AB647" s="258" t="s">
        <v>267</v>
      </c>
      <c r="AC647" s="258" t="s">
        <v>267</v>
      </c>
      <c r="AD647" s="258" t="s">
        <v>265</v>
      </c>
      <c r="AE647" s="258" t="s">
        <v>267</v>
      </c>
      <c r="AF647" s="258" t="s">
        <v>267</v>
      </c>
      <c r="AG647" s="258" t="s">
        <v>267</v>
      </c>
      <c r="AH647" s="258" t="s">
        <v>267</v>
      </c>
      <c r="AI647" s="258" t="s">
        <v>267</v>
      </c>
      <c r="AJ647" s="258" t="s">
        <v>267</v>
      </c>
      <c r="AK647" s="258" t="s">
        <v>265</v>
      </c>
      <c r="AL647" s="258" t="s">
        <v>267</v>
      </c>
      <c r="AM647" s="258" t="s">
        <v>267</v>
      </c>
      <c r="AN647" s="258" t="s">
        <v>267</v>
      </c>
      <c r="AO647" s="258" t="s">
        <v>267</v>
      </c>
      <c r="AP647" s="258" t="s">
        <v>267</v>
      </c>
    </row>
    <row r="648" spans="1:42" x14ac:dyDescent="0.2">
      <c r="A648" s="258">
        <v>212815</v>
      </c>
      <c r="B648" s="258" t="str">
        <f>VLOOKUP(A648,'[2]اعلام كامل'!$A$2:$E$7000,5,0)</f>
        <v>س4</v>
      </c>
      <c r="C648" s="258" t="s">
        <v>267</v>
      </c>
      <c r="D648" s="258" t="s">
        <v>267</v>
      </c>
      <c r="E648" s="258" t="s">
        <v>267</v>
      </c>
      <c r="F648" s="258" t="s">
        <v>265</v>
      </c>
      <c r="G648" s="258" t="s">
        <v>267</v>
      </c>
      <c r="H648" s="258" t="s">
        <v>267</v>
      </c>
      <c r="I648" s="258" t="s">
        <v>267</v>
      </c>
      <c r="J648" s="258" t="s">
        <v>265</v>
      </c>
      <c r="K648" s="258" t="s">
        <v>267</v>
      </c>
      <c r="L648" s="258" t="s">
        <v>267</v>
      </c>
      <c r="M648" s="258" t="s">
        <v>267</v>
      </c>
      <c r="N648" s="258" t="s">
        <v>267</v>
      </c>
      <c r="O648" s="258" t="s">
        <v>265</v>
      </c>
      <c r="P648" s="258" t="s">
        <v>267</v>
      </c>
      <c r="Q648" s="258" t="s">
        <v>265</v>
      </c>
      <c r="R648" s="258" t="s">
        <v>267</v>
      </c>
      <c r="S648" s="258" t="s">
        <v>267</v>
      </c>
      <c r="T648" s="258" t="s">
        <v>267</v>
      </c>
      <c r="U648" s="258" t="s">
        <v>267</v>
      </c>
      <c r="V648" s="258" t="s">
        <v>265</v>
      </c>
      <c r="W648" s="258" t="s">
        <v>267</v>
      </c>
      <c r="X648" s="258" t="s">
        <v>265</v>
      </c>
      <c r="Y648" s="258" t="s">
        <v>265</v>
      </c>
      <c r="Z648" s="258" t="s">
        <v>267</v>
      </c>
      <c r="AA648" s="258" t="s">
        <v>265</v>
      </c>
      <c r="AB648" s="258" t="s">
        <v>265</v>
      </c>
      <c r="AC648" s="258" t="s">
        <v>267</v>
      </c>
      <c r="AD648" s="258" t="s">
        <v>267</v>
      </c>
      <c r="AE648" s="258" t="s">
        <v>265</v>
      </c>
      <c r="AF648" s="258" t="s">
        <v>265</v>
      </c>
      <c r="AG648" s="258" t="s">
        <v>267</v>
      </c>
      <c r="AH648" s="258" t="s">
        <v>267</v>
      </c>
      <c r="AI648" s="258" t="s">
        <v>265</v>
      </c>
      <c r="AJ648" s="258" t="s">
        <v>267</v>
      </c>
      <c r="AK648" s="258" t="s">
        <v>265</v>
      </c>
      <c r="AL648" s="258" t="s">
        <v>267</v>
      </c>
      <c r="AM648" s="258" t="s">
        <v>267</v>
      </c>
      <c r="AN648" s="258" t="s">
        <v>267</v>
      </c>
      <c r="AO648" s="258" t="s">
        <v>267</v>
      </c>
      <c r="AP648" s="258" t="s">
        <v>267</v>
      </c>
    </row>
    <row r="649" spans="1:42" x14ac:dyDescent="0.2">
      <c r="A649" s="258">
        <v>212826</v>
      </c>
      <c r="B649" s="258" t="str">
        <f>VLOOKUP(A649,'[2]اعلام كامل'!$A$2:$E$7000,5,0)</f>
        <v>س4</v>
      </c>
      <c r="C649" s="258" t="s">
        <v>267</v>
      </c>
      <c r="D649" s="258" t="s">
        <v>265</v>
      </c>
      <c r="E649" s="258" t="s">
        <v>265</v>
      </c>
      <c r="F649" s="258" t="s">
        <v>265</v>
      </c>
      <c r="G649" s="258" t="s">
        <v>267</v>
      </c>
      <c r="H649" s="258" t="s">
        <v>267</v>
      </c>
      <c r="I649" s="258" t="s">
        <v>267</v>
      </c>
      <c r="J649" s="258" t="s">
        <v>267</v>
      </c>
      <c r="K649" s="258" t="s">
        <v>267</v>
      </c>
      <c r="L649" s="258" t="s">
        <v>265</v>
      </c>
      <c r="M649" s="258" t="s">
        <v>267</v>
      </c>
      <c r="N649" s="258" t="s">
        <v>267</v>
      </c>
      <c r="O649" s="258" t="s">
        <v>267</v>
      </c>
      <c r="P649" s="258" t="s">
        <v>267</v>
      </c>
      <c r="Q649" s="258" t="s">
        <v>267</v>
      </c>
      <c r="R649" s="258" t="s">
        <v>267</v>
      </c>
      <c r="S649" s="258" t="s">
        <v>267</v>
      </c>
      <c r="T649" s="258" t="s">
        <v>267</v>
      </c>
      <c r="U649" s="258" t="s">
        <v>267</v>
      </c>
      <c r="V649" s="258" t="s">
        <v>265</v>
      </c>
      <c r="W649" s="258" t="s">
        <v>267</v>
      </c>
      <c r="X649" s="258" t="s">
        <v>265</v>
      </c>
      <c r="Y649" s="258" t="s">
        <v>265</v>
      </c>
      <c r="Z649" s="258" t="s">
        <v>267</v>
      </c>
      <c r="AA649" s="258" t="s">
        <v>267</v>
      </c>
      <c r="AB649" s="258" t="s">
        <v>265</v>
      </c>
      <c r="AC649" s="258" t="s">
        <v>267</v>
      </c>
      <c r="AD649" s="258" t="s">
        <v>267</v>
      </c>
      <c r="AE649" s="258" t="s">
        <v>265</v>
      </c>
      <c r="AF649" s="258" t="s">
        <v>267</v>
      </c>
      <c r="AG649" s="258" t="s">
        <v>265</v>
      </c>
      <c r="AH649" s="258" t="s">
        <v>267</v>
      </c>
      <c r="AI649" s="258" t="s">
        <v>265</v>
      </c>
      <c r="AJ649" s="258" t="s">
        <v>267</v>
      </c>
      <c r="AK649" s="258" t="s">
        <v>265</v>
      </c>
      <c r="AL649" s="258" t="s">
        <v>266</v>
      </c>
      <c r="AM649" s="258" t="s">
        <v>266</v>
      </c>
      <c r="AN649" s="258" t="s">
        <v>266</v>
      </c>
      <c r="AO649" s="258" t="s">
        <v>266</v>
      </c>
      <c r="AP649" s="258" t="s">
        <v>266</v>
      </c>
    </row>
    <row r="650" spans="1:42" x14ac:dyDescent="0.2">
      <c r="A650" s="258">
        <v>212833</v>
      </c>
      <c r="B650" s="258" t="str">
        <f>VLOOKUP(A650,'[2]اعلام كامل'!$A$2:$E$7000,5,0)</f>
        <v>س4</v>
      </c>
      <c r="C650" s="258" t="s">
        <v>265</v>
      </c>
      <c r="D650" s="258" t="s">
        <v>267</v>
      </c>
      <c r="E650" s="258" t="s">
        <v>265</v>
      </c>
      <c r="F650" s="258" t="s">
        <v>265</v>
      </c>
      <c r="G650" s="258" t="s">
        <v>267</v>
      </c>
      <c r="H650" s="258" t="s">
        <v>265</v>
      </c>
      <c r="I650" s="258" t="s">
        <v>267</v>
      </c>
      <c r="J650" s="258" t="s">
        <v>265</v>
      </c>
      <c r="K650" s="258" t="s">
        <v>267</v>
      </c>
      <c r="L650" s="258" t="s">
        <v>265</v>
      </c>
      <c r="M650" s="258" t="s">
        <v>265</v>
      </c>
      <c r="N650" s="258" t="s">
        <v>267</v>
      </c>
      <c r="O650" s="258" t="s">
        <v>267</v>
      </c>
      <c r="P650" s="258" t="s">
        <v>265</v>
      </c>
      <c r="Q650" s="258" t="s">
        <v>267</v>
      </c>
      <c r="R650" s="258" t="s">
        <v>267</v>
      </c>
      <c r="S650" s="258" t="s">
        <v>267</v>
      </c>
      <c r="T650" s="258" t="s">
        <v>267</v>
      </c>
      <c r="U650" s="258" t="s">
        <v>267</v>
      </c>
      <c r="V650" s="258" t="s">
        <v>267</v>
      </c>
      <c r="W650" s="258" t="s">
        <v>267</v>
      </c>
      <c r="X650" s="258" t="s">
        <v>265</v>
      </c>
      <c r="Y650" s="258" t="s">
        <v>265</v>
      </c>
      <c r="Z650" s="258" t="s">
        <v>267</v>
      </c>
      <c r="AA650" s="258" t="s">
        <v>265</v>
      </c>
      <c r="AB650" s="258" t="s">
        <v>267</v>
      </c>
      <c r="AC650" s="258" t="s">
        <v>267</v>
      </c>
      <c r="AD650" s="258" t="s">
        <v>265</v>
      </c>
      <c r="AE650" s="258" t="s">
        <v>265</v>
      </c>
      <c r="AF650" s="258" t="s">
        <v>265</v>
      </c>
      <c r="AG650" s="258" t="s">
        <v>265</v>
      </c>
      <c r="AH650" s="258" t="s">
        <v>267</v>
      </c>
      <c r="AI650" s="258" t="s">
        <v>267</v>
      </c>
      <c r="AJ650" s="258" t="s">
        <v>267</v>
      </c>
      <c r="AK650" s="258" t="s">
        <v>265</v>
      </c>
      <c r="AL650" s="258" t="s">
        <v>267</v>
      </c>
      <c r="AM650" s="258" t="s">
        <v>267</v>
      </c>
      <c r="AN650" s="258" t="s">
        <v>266</v>
      </c>
      <c r="AO650" s="258" t="s">
        <v>267</v>
      </c>
      <c r="AP650" s="258" t="s">
        <v>267</v>
      </c>
    </row>
    <row r="651" spans="1:42" x14ac:dyDescent="0.2">
      <c r="A651" s="258">
        <v>212840</v>
      </c>
      <c r="B651" s="258" t="str">
        <f>VLOOKUP(A651,'[2]اعلام كامل'!$A$2:$E$7000,5,0)</f>
        <v>س4</v>
      </c>
      <c r="C651" s="258" t="s">
        <v>265</v>
      </c>
      <c r="D651" s="258" t="s">
        <v>267</v>
      </c>
      <c r="E651" s="258" t="s">
        <v>267</v>
      </c>
      <c r="F651" s="258" t="s">
        <v>265</v>
      </c>
      <c r="G651" s="258" t="s">
        <v>267</v>
      </c>
      <c r="H651" s="258" t="s">
        <v>267</v>
      </c>
      <c r="I651" s="258" t="s">
        <v>267</v>
      </c>
      <c r="J651" s="258" t="s">
        <v>265</v>
      </c>
      <c r="K651" s="258" t="s">
        <v>267</v>
      </c>
      <c r="L651" s="258" t="s">
        <v>265</v>
      </c>
      <c r="M651" s="258" t="s">
        <v>267</v>
      </c>
      <c r="N651" s="258" t="s">
        <v>267</v>
      </c>
      <c r="O651" s="258" t="s">
        <v>267</v>
      </c>
      <c r="P651" s="258" t="s">
        <v>267</v>
      </c>
      <c r="Q651" s="258" t="s">
        <v>267</v>
      </c>
      <c r="R651" s="258" t="s">
        <v>267</v>
      </c>
      <c r="S651" s="258" t="s">
        <v>267</v>
      </c>
      <c r="T651" s="258" t="s">
        <v>267</v>
      </c>
      <c r="U651" s="258" t="s">
        <v>267</v>
      </c>
      <c r="V651" s="258" t="s">
        <v>267</v>
      </c>
      <c r="W651" s="258" t="s">
        <v>267</v>
      </c>
      <c r="X651" s="258" t="s">
        <v>267</v>
      </c>
      <c r="Y651" s="258" t="s">
        <v>265</v>
      </c>
      <c r="Z651" s="258" t="s">
        <v>267</v>
      </c>
      <c r="AA651" s="258" t="s">
        <v>265</v>
      </c>
      <c r="AB651" s="258" t="s">
        <v>267</v>
      </c>
      <c r="AC651" s="258" t="s">
        <v>267</v>
      </c>
      <c r="AD651" s="258" t="s">
        <v>267</v>
      </c>
      <c r="AE651" s="258" t="s">
        <v>265</v>
      </c>
      <c r="AF651" s="258" t="s">
        <v>267</v>
      </c>
      <c r="AG651" s="258" t="s">
        <v>267</v>
      </c>
      <c r="AH651" s="258" t="s">
        <v>267</v>
      </c>
      <c r="AI651" s="258" t="s">
        <v>267</v>
      </c>
      <c r="AJ651" s="258" t="s">
        <v>267</v>
      </c>
      <c r="AK651" s="258" t="s">
        <v>267</v>
      </c>
      <c r="AL651" s="258" t="s">
        <v>267</v>
      </c>
      <c r="AM651" s="258" t="s">
        <v>267</v>
      </c>
      <c r="AN651" s="258" t="s">
        <v>266</v>
      </c>
      <c r="AO651" s="258" t="s">
        <v>267</v>
      </c>
      <c r="AP651" s="258" t="s">
        <v>267</v>
      </c>
    </row>
    <row r="652" spans="1:42" x14ac:dyDescent="0.2">
      <c r="A652" s="258">
        <v>212845</v>
      </c>
      <c r="B652" s="258" t="str">
        <f>VLOOKUP(A652,'[2]اعلام كامل'!$A$2:$E$7000,5,0)</f>
        <v>س4</v>
      </c>
      <c r="C652" s="258" t="s">
        <v>267</v>
      </c>
      <c r="D652" s="258" t="s">
        <v>267</v>
      </c>
      <c r="E652" s="258" t="s">
        <v>265</v>
      </c>
      <c r="F652" s="258" t="s">
        <v>265</v>
      </c>
      <c r="G652" s="258" t="s">
        <v>267</v>
      </c>
      <c r="H652" s="258" t="s">
        <v>265</v>
      </c>
      <c r="I652" s="258" t="s">
        <v>267</v>
      </c>
      <c r="J652" s="258" t="s">
        <v>265</v>
      </c>
      <c r="K652" s="258" t="s">
        <v>267</v>
      </c>
      <c r="L652" s="258" t="s">
        <v>267</v>
      </c>
      <c r="M652" s="258" t="s">
        <v>267</v>
      </c>
      <c r="N652" s="258" t="s">
        <v>267</v>
      </c>
      <c r="O652" s="258" t="s">
        <v>267</v>
      </c>
      <c r="P652" s="258" t="s">
        <v>267</v>
      </c>
      <c r="Q652" s="258" t="s">
        <v>265</v>
      </c>
      <c r="R652" s="258" t="s">
        <v>267</v>
      </c>
      <c r="S652" s="258" t="s">
        <v>267</v>
      </c>
      <c r="T652" s="258" t="s">
        <v>267</v>
      </c>
      <c r="U652" s="258" t="s">
        <v>267</v>
      </c>
      <c r="V652" s="258" t="s">
        <v>267</v>
      </c>
      <c r="W652" s="258" t="s">
        <v>267</v>
      </c>
      <c r="X652" s="258" t="s">
        <v>265</v>
      </c>
      <c r="Y652" s="258" t="s">
        <v>267</v>
      </c>
      <c r="Z652" s="258" t="s">
        <v>267</v>
      </c>
      <c r="AA652" s="258" t="s">
        <v>265</v>
      </c>
      <c r="AB652" s="258" t="s">
        <v>265</v>
      </c>
      <c r="AC652" s="258" t="s">
        <v>267</v>
      </c>
      <c r="AD652" s="258" t="s">
        <v>265</v>
      </c>
      <c r="AE652" s="258" t="s">
        <v>265</v>
      </c>
      <c r="AF652" s="258" t="s">
        <v>267</v>
      </c>
      <c r="AG652" s="258" t="s">
        <v>267</v>
      </c>
      <c r="AH652" s="258" t="s">
        <v>267</v>
      </c>
      <c r="AI652" s="258" t="s">
        <v>267</v>
      </c>
      <c r="AJ652" s="258" t="s">
        <v>267</v>
      </c>
      <c r="AK652" s="258" t="s">
        <v>265</v>
      </c>
      <c r="AL652" s="258" t="s">
        <v>267</v>
      </c>
      <c r="AM652" s="258" t="s">
        <v>266</v>
      </c>
      <c r="AN652" s="258" t="s">
        <v>266</v>
      </c>
      <c r="AO652" s="258" t="s">
        <v>267</v>
      </c>
      <c r="AP652" s="258" t="s">
        <v>267</v>
      </c>
    </row>
    <row r="653" spans="1:42" x14ac:dyDescent="0.2">
      <c r="A653" s="258">
        <v>212853</v>
      </c>
      <c r="B653" s="258" t="str">
        <f>VLOOKUP(A653,'[2]اعلام كامل'!$A$2:$E$7000,5,0)</f>
        <v>س4</v>
      </c>
      <c r="C653" s="258" t="s">
        <v>266</v>
      </c>
      <c r="D653" s="258" t="s">
        <v>267</v>
      </c>
      <c r="E653" s="258" t="s">
        <v>267</v>
      </c>
      <c r="F653" s="258" t="s">
        <v>265</v>
      </c>
      <c r="G653" s="258" t="s">
        <v>267</v>
      </c>
      <c r="H653" s="258" t="s">
        <v>267</v>
      </c>
      <c r="I653" s="258" t="s">
        <v>267</v>
      </c>
      <c r="J653" s="258" t="s">
        <v>267</v>
      </c>
      <c r="K653" s="258" t="s">
        <v>267</v>
      </c>
      <c r="L653" s="258" t="s">
        <v>267</v>
      </c>
      <c r="M653" s="258" t="s">
        <v>267</v>
      </c>
      <c r="N653" s="258" t="s">
        <v>267</v>
      </c>
      <c r="O653" s="258" t="s">
        <v>267</v>
      </c>
      <c r="P653" s="258" t="s">
        <v>267</v>
      </c>
      <c r="Q653" s="258" t="s">
        <v>267</v>
      </c>
      <c r="R653" s="258" t="s">
        <v>267</v>
      </c>
      <c r="S653" s="258" t="s">
        <v>267</v>
      </c>
      <c r="T653" s="258" t="s">
        <v>267</v>
      </c>
      <c r="U653" s="258" t="s">
        <v>267</v>
      </c>
      <c r="V653" s="258" t="s">
        <v>267</v>
      </c>
      <c r="W653" s="258" t="s">
        <v>267</v>
      </c>
      <c r="X653" s="258" t="s">
        <v>267</v>
      </c>
      <c r="Y653" s="258" t="s">
        <v>266</v>
      </c>
      <c r="Z653" s="258" t="s">
        <v>267</v>
      </c>
      <c r="AA653" s="258" t="s">
        <v>266</v>
      </c>
      <c r="AB653" s="258" t="s">
        <v>267</v>
      </c>
      <c r="AC653" s="258" t="s">
        <v>267</v>
      </c>
      <c r="AD653" s="258" t="s">
        <v>267</v>
      </c>
      <c r="AE653" s="258" t="s">
        <v>266</v>
      </c>
      <c r="AF653" s="258" t="s">
        <v>267</v>
      </c>
      <c r="AG653" s="258" t="s">
        <v>267</v>
      </c>
      <c r="AH653" s="258" t="s">
        <v>267</v>
      </c>
      <c r="AI653" s="258" t="s">
        <v>266</v>
      </c>
      <c r="AJ653" s="258" t="s">
        <v>267</v>
      </c>
      <c r="AK653" s="258" t="s">
        <v>266</v>
      </c>
      <c r="AL653" s="258" t="s">
        <v>267</v>
      </c>
      <c r="AM653" s="258" t="s">
        <v>266</v>
      </c>
      <c r="AN653" s="258" t="s">
        <v>266</v>
      </c>
      <c r="AO653" s="258" t="s">
        <v>267</v>
      </c>
      <c r="AP653" s="258" t="s">
        <v>266</v>
      </c>
    </row>
    <row r="654" spans="1:42" x14ac:dyDescent="0.2">
      <c r="A654" s="258">
        <v>212895</v>
      </c>
      <c r="B654" s="258" t="str">
        <f>VLOOKUP(A654,'[2]اعلام كامل'!$A$2:$E$7000,5,0)</f>
        <v>س4</v>
      </c>
      <c r="C654" s="258" t="s">
        <v>265</v>
      </c>
      <c r="D654" s="258" t="s">
        <v>267</v>
      </c>
      <c r="E654" s="258" t="s">
        <v>267</v>
      </c>
      <c r="F654" s="258" t="s">
        <v>265</v>
      </c>
      <c r="G654" s="258" t="s">
        <v>267</v>
      </c>
      <c r="H654" s="258" t="s">
        <v>267</v>
      </c>
      <c r="I654" s="258" t="s">
        <v>267</v>
      </c>
      <c r="J654" s="258" t="s">
        <v>267</v>
      </c>
      <c r="K654" s="258" t="s">
        <v>267</v>
      </c>
      <c r="L654" s="258" t="s">
        <v>267</v>
      </c>
      <c r="M654" s="258" t="s">
        <v>267</v>
      </c>
      <c r="N654" s="258" t="s">
        <v>267</v>
      </c>
      <c r="O654" s="258" t="s">
        <v>267</v>
      </c>
      <c r="P654" s="258" t="s">
        <v>267</v>
      </c>
      <c r="Q654" s="258" t="s">
        <v>267</v>
      </c>
      <c r="R654" s="258" t="s">
        <v>267</v>
      </c>
      <c r="S654" s="258" t="s">
        <v>267</v>
      </c>
      <c r="T654" s="258" t="s">
        <v>267</v>
      </c>
      <c r="U654" s="258" t="s">
        <v>267</v>
      </c>
      <c r="V654" s="258" t="s">
        <v>267</v>
      </c>
      <c r="W654" s="258" t="s">
        <v>267</v>
      </c>
      <c r="X654" s="258" t="s">
        <v>267</v>
      </c>
      <c r="Y654" s="258" t="s">
        <v>266</v>
      </c>
      <c r="Z654" s="258" t="s">
        <v>267</v>
      </c>
      <c r="AA654" s="258" t="s">
        <v>266</v>
      </c>
      <c r="AB654" s="258" t="s">
        <v>267</v>
      </c>
      <c r="AC654" s="258" t="s">
        <v>267</v>
      </c>
      <c r="AD654" s="258" t="s">
        <v>267</v>
      </c>
      <c r="AE654" s="258" t="s">
        <v>266</v>
      </c>
      <c r="AF654" s="258" t="s">
        <v>267</v>
      </c>
      <c r="AG654" s="258" t="s">
        <v>267</v>
      </c>
      <c r="AH654" s="258" t="s">
        <v>265</v>
      </c>
      <c r="AI654" s="258" t="s">
        <v>265</v>
      </c>
      <c r="AJ654" s="258" t="s">
        <v>267</v>
      </c>
      <c r="AK654" s="258" t="s">
        <v>267</v>
      </c>
      <c r="AL654" s="258" t="s">
        <v>267</v>
      </c>
      <c r="AM654" s="258" t="s">
        <v>267</v>
      </c>
      <c r="AN654" s="258" t="s">
        <v>266</v>
      </c>
      <c r="AO654" s="258" t="s">
        <v>267</v>
      </c>
      <c r="AP654" s="258" t="s">
        <v>267</v>
      </c>
    </row>
    <row r="655" spans="1:42" x14ac:dyDescent="0.2">
      <c r="A655" s="258">
        <v>212925</v>
      </c>
      <c r="B655" s="258" t="str">
        <f>VLOOKUP(A655,'[2]اعلام كامل'!$A$2:$E$7000,5,0)</f>
        <v>س4</v>
      </c>
      <c r="C655" s="258" t="s">
        <v>267</v>
      </c>
      <c r="D655" s="258" t="s">
        <v>265</v>
      </c>
      <c r="E655" s="258" t="s">
        <v>267</v>
      </c>
      <c r="F655" s="258" t="s">
        <v>265</v>
      </c>
      <c r="G655" s="258" t="s">
        <v>267</v>
      </c>
      <c r="H655" s="258" t="s">
        <v>267</v>
      </c>
      <c r="I655" s="258" t="s">
        <v>267</v>
      </c>
      <c r="J655" s="258" t="s">
        <v>265</v>
      </c>
      <c r="K655" s="258" t="s">
        <v>265</v>
      </c>
      <c r="L655" s="258" t="s">
        <v>267</v>
      </c>
      <c r="M655" s="258" t="s">
        <v>267</v>
      </c>
      <c r="N655" s="258" t="s">
        <v>267</v>
      </c>
      <c r="O655" s="258" t="s">
        <v>267</v>
      </c>
      <c r="P655" s="258" t="s">
        <v>267</v>
      </c>
      <c r="Q655" s="258" t="s">
        <v>265</v>
      </c>
      <c r="R655" s="258" t="s">
        <v>267</v>
      </c>
      <c r="S655" s="258" t="s">
        <v>267</v>
      </c>
      <c r="T655" s="258" t="s">
        <v>267</v>
      </c>
      <c r="U655" s="258" t="s">
        <v>267</v>
      </c>
      <c r="V655" s="258" t="s">
        <v>267</v>
      </c>
      <c r="W655" s="258" t="s">
        <v>267</v>
      </c>
      <c r="X655" s="258" t="s">
        <v>267</v>
      </c>
      <c r="Y655" s="258" t="s">
        <v>267</v>
      </c>
      <c r="Z655" s="258" t="s">
        <v>267</v>
      </c>
      <c r="AA655" s="258" t="s">
        <v>265</v>
      </c>
      <c r="AB655" s="258" t="s">
        <v>267</v>
      </c>
      <c r="AC655" s="258" t="s">
        <v>265</v>
      </c>
      <c r="AD655" s="258" t="s">
        <v>267</v>
      </c>
      <c r="AE655" s="258" t="s">
        <v>267</v>
      </c>
      <c r="AF655" s="258" t="s">
        <v>265</v>
      </c>
      <c r="AG655" s="258" t="s">
        <v>266</v>
      </c>
      <c r="AH655" s="258" t="s">
        <v>267</v>
      </c>
      <c r="AI655" s="258" t="s">
        <v>267</v>
      </c>
      <c r="AJ655" s="258" t="s">
        <v>267</v>
      </c>
      <c r="AK655" s="258" t="s">
        <v>266</v>
      </c>
      <c r="AL655" s="258" t="s">
        <v>266</v>
      </c>
      <c r="AM655" s="258" t="s">
        <v>266</v>
      </c>
      <c r="AN655" s="258" t="s">
        <v>266</v>
      </c>
      <c r="AO655" s="258" t="s">
        <v>266</v>
      </c>
      <c r="AP655" s="258" t="s">
        <v>266</v>
      </c>
    </row>
    <row r="656" spans="1:42" x14ac:dyDescent="0.2">
      <c r="A656" s="258">
        <v>212935</v>
      </c>
      <c r="B656" s="258" t="str">
        <f>VLOOKUP(A656,'[2]اعلام كامل'!$A$2:$E$7000,5,0)</f>
        <v>س4</v>
      </c>
      <c r="C656" s="258" t="s">
        <v>267</v>
      </c>
      <c r="D656" s="258" t="s">
        <v>267</v>
      </c>
      <c r="E656" s="258" t="s">
        <v>267</v>
      </c>
      <c r="F656" s="258" t="s">
        <v>267</v>
      </c>
      <c r="G656" s="258" t="s">
        <v>267</v>
      </c>
      <c r="H656" s="258" t="s">
        <v>267</v>
      </c>
      <c r="I656" s="258" t="s">
        <v>267</v>
      </c>
      <c r="J656" s="258" t="s">
        <v>267</v>
      </c>
      <c r="K656" s="258" t="s">
        <v>267</v>
      </c>
      <c r="L656" s="258" t="s">
        <v>267</v>
      </c>
      <c r="M656" s="258" t="s">
        <v>267</v>
      </c>
      <c r="N656" s="258" t="s">
        <v>267</v>
      </c>
      <c r="O656" s="258" t="s">
        <v>267</v>
      </c>
      <c r="P656" s="258" t="s">
        <v>267</v>
      </c>
      <c r="Q656" s="258" t="s">
        <v>267</v>
      </c>
      <c r="R656" s="258" t="s">
        <v>267</v>
      </c>
      <c r="S656" s="258" t="s">
        <v>267</v>
      </c>
      <c r="T656" s="258" t="s">
        <v>267</v>
      </c>
      <c r="U656" s="258" t="s">
        <v>267</v>
      </c>
      <c r="V656" s="258" t="s">
        <v>267</v>
      </c>
      <c r="W656" s="258" t="s">
        <v>267</v>
      </c>
      <c r="X656" s="258" t="s">
        <v>267</v>
      </c>
      <c r="Y656" s="258" t="s">
        <v>267</v>
      </c>
      <c r="Z656" s="258" t="s">
        <v>267</v>
      </c>
      <c r="AA656" s="258" t="s">
        <v>267</v>
      </c>
      <c r="AB656" s="258" t="s">
        <v>267</v>
      </c>
      <c r="AC656" s="258" t="s">
        <v>267</v>
      </c>
      <c r="AD656" s="258" t="s">
        <v>267</v>
      </c>
      <c r="AE656" s="258" t="s">
        <v>267</v>
      </c>
      <c r="AF656" s="258" t="s">
        <v>267</v>
      </c>
      <c r="AG656" s="258" t="s">
        <v>267</v>
      </c>
      <c r="AH656" s="258" t="s">
        <v>267</v>
      </c>
      <c r="AI656" s="258" t="s">
        <v>267</v>
      </c>
      <c r="AJ656" s="258" t="s">
        <v>267</v>
      </c>
      <c r="AK656" s="258" t="s">
        <v>267</v>
      </c>
      <c r="AL656" s="258" t="s">
        <v>266</v>
      </c>
      <c r="AM656" s="258" t="s">
        <v>266</v>
      </c>
      <c r="AN656" s="258" t="s">
        <v>267</v>
      </c>
      <c r="AO656" s="258" t="s">
        <v>267</v>
      </c>
      <c r="AP656" s="258" t="s">
        <v>267</v>
      </c>
    </row>
    <row r="657" spans="1:42" x14ac:dyDescent="0.2">
      <c r="A657" s="258">
        <v>212944</v>
      </c>
      <c r="B657" s="258" t="str">
        <f>VLOOKUP(A657,'[2]اعلام كامل'!$A$2:$E$7000,5,0)</f>
        <v>س4</v>
      </c>
      <c r="C657" s="258" t="s">
        <v>267</v>
      </c>
      <c r="D657" s="258" t="s">
        <v>267</v>
      </c>
      <c r="E657" s="258" t="s">
        <v>267</v>
      </c>
      <c r="F657" s="258" t="s">
        <v>265</v>
      </c>
      <c r="G657" s="258" t="s">
        <v>267</v>
      </c>
      <c r="H657" s="258" t="s">
        <v>267</v>
      </c>
      <c r="I657" s="258" t="s">
        <v>267</v>
      </c>
      <c r="J657" s="258" t="s">
        <v>267</v>
      </c>
      <c r="K657" s="258" t="s">
        <v>267</v>
      </c>
      <c r="L657" s="258" t="s">
        <v>267</v>
      </c>
      <c r="M657" s="258" t="s">
        <v>267</v>
      </c>
      <c r="N657" s="258" t="s">
        <v>267</v>
      </c>
      <c r="O657" s="258" t="s">
        <v>267</v>
      </c>
      <c r="P657" s="258" t="s">
        <v>267</v>
      </c>
      <c r="Q657" s="258" t="s">
        <v>267</v>
      </c>
      <c r="R657" s="258" t="s">
        <v>267</v>
      </c>
      <c r="S657" s="258" t="s">
        <v>267</v>
      </c>
      <c r="T657" s="258" t="s">
        <v>267</v>
      </c>
      <c r="U657" s="258" t="s">
        <v>267</v>
      </c>
      <c r="V657" s="258" t="s">
        <v>267</v>
      </c>
      <c r="W657" s="258" t="s">
        <v>267</v>
      </c>
      <c r="X657" s="258" t="s">
        <v>267</v>
      </c>
      <c r="Y657" s="258" t="s">
        <v>267</v>
      </c>
      <c r="Z657" s="258" t="s">
        <v>267</v>
      </c>
      <c r="AA657" s="258" t="s">
        <v>265</v>
      </c>
      <c r="AB657" s="258" t="s">
        <v>267</v>
      </c>
      <c r="AC657" s="258" t="s">
        <v>267</v>
      </c>
      <c r="AD657" s="258" t="s">
        <v>267</v>
      </c>
      <c r="AE657" s="258" t="s">
        <v>267</v>
      </c>
      <c r="AF657" s="258" t="s">
        <v>267</v>
      </c>
      <c r="AG657" s="258" t="s">
        <v>267</v>
      </c>
      <c r="AH657" s="258" t="s">
        <v>267</v>
      </c>
      <c r="AI657" s="258" t="s">
        <v>267</v>
      </c>
      <c r="AJ657" s="258" t="s">
        <v>265</v>
      </c>
      <c r="AK657" s="258" t="s">
        <v>267</v>
      </c>
      <c r="AL657" s="258" t="s">
        <v>267</v>
      </c>
      <c r="AM657" s="258" t="s">
        <v>267</v>
      </c>
      <c r="AN657" s="258" t="s">
        <v>267</v>
      </c>
      <c r="AO657" s="258" t="s">
        <v>267</v>
      </c>
      <c r="AP657" s="258" t="s">
        <v>267</v>
      </c>
    </row>
    <row r="658" spans="1:42" x14ac:dyDescent="0.2">
      <c r="A658" s="258">
        <v>212955</v>
      </c>
      <c r="B658" s="258" t="str">
        <f>VLOOKUP(A658,'[2]اعلام كامل'!$A$2:$E$7000,5,0)</f>
        <v>س4</v>
      </c>
      <c r="C658" s="258" t="s">
        <v>267</v>
      </c>
      <c r="D658" s="258" t="s">
        <v>267</v>
      </c>
      <c r="E658" s="258" t="s">
        <v>267</v>
      </c>
      <c r="F658" s="258" t="s">
        <v>265</v>
      </c>
      <c r="G658" s="258" t="s">
        <v>265</v>
      </c>
      <c r="H658" s="258" t="s">
        <v>267</v>
      </c>
      <c r="I658" s="258" t="s">
        <v>267</v>
      </c>
      <c r="J658" s="258" t="s">
        <v>267</v>
      </c>
      <c r="K658" s="258" t="s">
        <v>267</v>
      </c>
      <c r="L658" s="258" t="s">
        <v>265</v>
      </c>
      <c r="M658" s="258" t="s">
        <v>267</v>
      </c>
      <c r="N658" s="258" t="s">
        <v>267</v>
      </c>
      <c r="O658" s="258" t="s">
        <v>267</v>
      </c>
      <c r="P658" s="258" t="s">
        <v>267</v>
      </c>
      <c r="Q658" s="258" t="s">
        <v>267</v>
      </c>
      <c r="R658" s="258" t="s">
        <v>267</v>
      </c>
      <c r="S658" s="258" t="s">
        <v>267</v>
      </c>
      <c r="T658" s="258" t="s">
        <v>267</v>
      </c>
      <c r="U658" s="258" t="s">
        <v>267</v>
      </c>
      <c r="V658" s="258" t="s">
        <v>267</v>
      </c>
      <c r="W658" s="258" t="s">
        <v>267</v>
      </c>
      <c r="X658" s="258" t="s">
        <v>267</v>
      </c>
      <c r="Y658" s="258" t="s">
        <v>265</v>
      </c>
      <c r="Z658" s="258" t="s">
        <v>267</v>
      </c>
      <c r="AA658" s="258" t="s">
        <v>265</v>
      </c>
      <c r="AB658" s="258" t="s">
        <v>265</v>
      </c>
      <c r="AC658" s="258" t="s">
        <v>267</v>
      </c>
      <c r="AD658" s="258" t="s">
        <v>267</v>
      </c>
      <c r="AE658" s="258" t="s">
        <v>267</v>
      </c>
      <c r="AF658" s="258" t="s">
        <v>267</v>
      </c>
      <c r="AG658" s="258" t="s">
        <v>265</v>
      </c>
      <c r="AH658" s="258" t="s">
        <v>267</v>
      </c>
      <c r="AI658" s="258" t="s">
        <v>267</v>
      </c>
      <c r="AJ658" s="258" t="s">
        <v>267</v>
      </c>
      <c r="AK658" s="258" t="s">
        <v>265</v>
      </c>
      <c r="AL658" s="258" t="s">
        <v>267</v>
      </c>
      <c r="AM658" s="258" t="s">
        <v>266</v>
      </c>
      <c r="AN658" s="258" t="s">
        <v>266</v>
      </c>
      <c r="AO658" s="258" t="s">
        <v>267</v>
      </c>
      <c r="AP658" s="258" t="s">
        <v>266</v>
      </c>
    </row>
    <row r="659" spans="1:42" x14ac:dyDescent="0.2">
      <c r="A659" s="258">
        <v>212971</v>
      </c>
      <c r="B659" s="258" t="str">
        <f>VLOOKUP(A659,'[2]اعلام كامل'!$A$2:$E$7000,5,0)</f>
        <v>س4</v>
      </c>
      <c r="C659" s="258" t="s">
        <v>267</v>
      </c>
      <c r="D659" s="258" t="s">
        <v>267</v>
      </c>
      <c r="E659" s="258" t="s">
        <v>267</v>
      </c>
      <c r="F659" s="258" t="s">
        <v>267</v>
      </c>
      <c r="G659" s="258" t="s">
        <v>265</v>
      </c>
      <c r="H659" s="258" t="s">
        <v>265</v>
      </c>
      <c r="I659" s="258" t="s">
        <v>267</v>
      </c>
      <c r="J659" s="258" t="s">
        <v>267</v>
      </c>
      <c r="K659" s="258" t="s">
        <v>267</v>
      </c>
      <c r="L659" s="258" t="s">
        <v>267</v>
      </c>
      <c r="M659" s="258" t="s">
        <v>267</v>
      </c>
      <c r="N659" s="258" t="s">
        <v>267</v>
      </c>
      <c r="O659" s="258" t="s">
        <v>267</v>
      </c>
      <c r="P659" s="258" t="s">
        <v>265</v>
      </c>
      <c r="Q659" s="258" t="s">
        <v>265</v>
      </c>
      <c r="R659" s="258" t="s">
        <v>267</v>
      </c>
      <c r="S659" s="258" t="s">
        <v>267</v>
      </c>
      <c r="T659" s="258" t="s">
        <v>267</v>
      </c>
      <c r="U659" s="258" t="s">
        <v>267</v>
      </c>
      <c r="V659" s="258" t="s">
        <v>267</v>
      </c>
      <c r="W659" s="258" t="s">
        <v>267</v>
      </c>
      <c r="X659" s="258" t="s">
        <v>265</v>
      </c>
      <c r="Y659" s="258" t="s">
        <v>265</v>
      </c>
      <c r="Z659" s="258" t="s">
        <v>265</v>
      </c>
      <c r="AA659" s="258" t="s">
        <v>267</v>
      </c>
      <c r="AB659" s="258" t="s">
        <v>267</v>
      </c>
      <c r="AC659" s="258" t="s">
        <v>267</v>
      </c>
      <c r="AD659" s="258" t="s">
        <v>267</v>
      </c>
      <c r="AE659" s="258" t="s">
        <v>265</v>
      </c>
      <c r="AF659" s="258" t="s">
        <v>265</v>
      </c>
      <c r="AG659" s="258" t="s">
        <v>265</v>
      </c>
      <c r="AH659" s="258" t="s">
        <v>267</v>
      </c>
      <c r="AI659" s="258" t="s">
        <v>267</v>
      </c>
      <c r="AJ659" s="258" t="s">
        <v>267</v>
      </c>
      <c r="AK659" s="258" t="s">
        <v>267</v>
      </c>
      <c r="AL659" s="258" t="s">
        <v>266</v>
      </c>
      <c r="AM659" s="258" t="s">
        <v>266</v>
      </c>
      <c r="AN659" s="258" t="s">
        <v>265</v>
      </c>
      <c r="AO659" s="258" t="s">
        <v>266</v>
      </c>
      <c r="AP659" s="258" t="s">
        <v>266</v>
      </c>
    </row>
    <row r="660" spans="1:42" x14ac:dyDescent="0.2">
      <c r="A660" s="258">
        <v>212991</v>
      </c>
      <c r="B660" s="258" t="str">
        <f>VLOOKUP(A660,'[2]اعلام كامل'!$A$2:$E$7000,5,0)</f>
        <v>س4</v>
      </c>
      <c r="C660" s="258" t="s">
        <v>267</v>
      </c>
      <c r="D660" s="258" t="s">
        <v>267</v>
      </c>
      <c r="E660" s="258" t="s">
        <v>267</v>
      </c>
      <c r="F660" s="258" t="s">
        <v>265</v>
      </c>
      <c r="G660" s="258" t="s">
        <v>267</v>
      </c>
      <c r="H660" s="258" t="s">
        <v>267</v>
      </c>
      <c r="I660" s="258" t="s">
        <v>267</v>
      </c>
      <c r="J660" s="258" t="s">
        <v>267</v>
      </c>
      <c r="K660" s="258" t="s">
        <v>267</v>
      </c>
      <c r="L660" s="258" t="s">
        <v>267</v>
      </c>
      <c r="M660" s="258" t="s">
        <v>267</v>
      </c>
      <c r="N660" s="258" t="s">
        <v>267</v>
      </c>
      <c r="O660" s="258" t="s">
        <v>267</v>
      </c>
      <c r="P660" s="258" t="s">
        <v>267</v>
      </c>
      <c r="Q660" s="258" t="s">
        <v>267</v>
      </c>
      <c r="R660" s="258" t="s">
        <v>265</v>
      </c>
      <c r="S660" s="258" t="s">
        <v>267</v>
      </c>
      <c r="T660" s="258" t="s">
        <v>265</v>
      </c>
      <c r="U660" s="258" t="s">
        <v>267</v>
      </c>
      <c r="V660" s="258" t="s">
        <v>265</v>
      </c>
      <c r="W660" s="258" t="s">
        <v>265</v>
      </c>
      <c r="X660" s="258" t="s">
        <v>267</v>
      </c>
      <c r="Y660" s="258" t="s">
        <v>265</v>
      </c>
      <c r="Z660" s="258" t="s">
        <v>267</v>
      </c>
      <c r="AA660" s="258" t="s">
        <v>265</v>
      </c>
      <c r="AB660" s="258" t="s">
        <v>267</v>
      </c>
      <c r="AC660" s="258" t="s">
        <v>267</v>
      </c>
      <c r="AD660" s="258" t="s">
        <v>267</v>
      </c>
      <c r="AE660" s="258" t="s">
        <v>267</v>
      </c>
      <c r="AF660" s="258" t="s">
        <v>267</v>
      </c>
      <c r="AG660" s="258" t="s">
        <v>267</v>
      </c>
      <c r="AH660" s="258" t="s">
        <v>267</v>
      </c>
      <c r="AI660" s="258" t="s">
        <v>267</v>
      </c>
      <c r="AJ660" s="258" t="s">
        <v>265</v>
      </c>
      <c r="AK660" s="258" t="s">
        <v>267</v>
      </c>
      <c r="AL660" s="258" t="s">
        <v>267</v>
      </c>
      <c r="AM660" s="258" t="s">
        <v>266</v>
      </c>
      <c r="AN660" s="258" t="s">
        <v>266</v>
      </c>
      <c r="AO660" s="258" t="s">
        <v>266</v>
      </c>
      <c r="AP660" s="258" t="s">
        <v>266</v>
      </c>
    </row>
    <row r="661" spans="1:42" x14ac:dyDescent="0.2">
      <c r="A661" s="258">
        <v>213016</v>
      </c>
      <c r="B661" s="258" t="str">
        <f>VLOOKUP(A661,'[2]اعلام كامل'!$A$2:$E$7000,5,0)</f>
        <v>س4</v>
      </c>
      <c r="C661" s="258" t="s">
        <v>265</v>
      </c>
      <c r="D661" s="258" t="s">
        <v>267</v>
      </c>
      <c r="E661" s="258" t="s">
        <v>267</v>
      </c>
      <c r="F661" s="258" t="s">
        <v>265</v>
      </c>
      <c r="G661" s="258" t="s">
        <v>267</v>
      </c>
      <c r="H661" s="258" t="s">
        <v>267</v>
      </c>
      <c r="I661" s="258" t="s">
        <v>267</v>
      </c>
      <c r="J661" s="258" t="s">
        <v>267</v>
      </c>
      <c r="K661" s="258" t="s">
        <v>267</v>
      </c>
      <c r="L661" s="258" t="s">
        <v>267</v>
      </c>
      <c r="M661" s="258" t="s">
        <v>267</v>
      </c>
      <c r="N661" s="258" t="s">
        <v>267</v>
      </c>
      <c r="O661" s="258" t="s">
        <v>267</v>
      </c>
      <c r="P661" s="258" t="s">
        <v>265</v>
      </c>
      <c r="Q661" s="258" t="s">
        <v>267</v>
      </c>
      <c r="R661" s="258" t="s">
        <v>267</v>
      </c>
      <c r="S661" s="258" t="s">
        <v>267</v>
      </c>
      <c r="T661" s="258" t="s">
        <v>267</v>
      </c>
      <c r="U661" s="258" t="s">
        <v>267</v>
      </c>
      <c r="V661" s="258" t="s">
        <v>265</v>
      </c>
      <c r="W661" s="258" t="s">
        <v>267</v>
      </c>
      <c r="X661" s="258" t="s">
        <v>267</v>
      </c>
      <c r="Y661" s="258" t="s">
        <v>265</v>
      </c>
      <c r="Z661" s="258" t="s">
        <v>267</v>
      </c>
      <c r="AA661" s="258" t="s">
        <v>267</v>
      </c>
      <c r="AB661" s="258" t="s">
        <v>267</v>
      </c>
      <c r="AC661" s="258" t="s">
        <v>267</v>
      </c>
      <c r="AD661" s="258" t="s">
        <v>265</v>
      </c>
      <c r="AE661" s="258" t="s">
        <v>265</v>
      </c>
      <c r="AF661" s="258" t="s">
        <v>267</v>
      </c>
      <c r="AG661" s="258" t="s">
        <v>267</v>
      </c>
      <c r="AH661" s="258" t="s">
        <v>267</v>
      </c>
      <c r="AI661" s="258" t="s">
        <v>265</v>
      </c>
      <c r="AJ661" s="258" t="s">
        <v>267</v>
      </c>
      <c r="AK661" s="258" t="s">
        <v>265</v>
      </c>
      <c r="AL661" s="258" t="s">
        <v>267</v>
      </c>
      <c r="AM661" s="258" t="s">
        <v>267</v>
      </c>
      <c r="AN661" s="258" t="s">
        <v>265</v>
      </c>
      <c r="AO661" s="258" t="s">
        <v>267</v>
      </c>
      <c r="AP661" s="258" t="s">
        <v>267</v>
      </c>
    </row>
    <row r="662" spans="1:42" x14ac:dyDescent="0.2">
      <c r="A662" s="258">
        <v>213018</v>
      </c>
      <c r="B662" s="258" t="str">
        <f>VLOOKUP(A662,'[2]اعلام كامل'!$A$2:$E$7000,5,0)</f>
        <v>س4</v>
      </c>
      <c r="C662" s="258" t="s">
        <v>265</v>
      </c>
      <c r="D662" s="258" t="s">
        <v>267</v>
      </c>
      <c r="E662" s="258" t="s">
        <v>267</v>
      </c>
      <c r="F662" s="258" t="s">
        <v>265</v>
      </c>
      <c r="G662" s="258" t="s">
        <v>265</v>
      </c>
      <c r="H662" s="258" t="s">
        <v>267</v>
      </c>
      <c r="I662" s="258" t="s">
        <v>267</v>
      </c>
      <c r="J662" s="258" t="s">
        <v>267</v>
      </c>
      <c r="K662" s="258" t="s">
        <v>267</v>
      </c>
      <c r="L662" s="258" t="s">
        <v>267</v>
      </c>
      <c r="M662" s="258" t="s">
        <v>267</v>
      </c>
      <c r="N662" s="258" t="s">
        <v>267</v>
      </c>
      <c r="O662" s="258" t="s">
        <v>267</v>
      </c>
      <c r="P662" s="258" t="s">
        <v>267</v>
      </c>
      <c r="Q662" s="258" t="s">
        <v>267</v>
      </c>
      <c r="R662" s="258" t="s">
        <v>267</v>
      </c>
      <c r="S662" s="258" t="s">
        <v>267</v>
      </c>
      <c r="T662" s="258" t="s">
        <v>267</v>
      </c>
      <c r="U662" s="258" t="s">
        <v>267</v>
      </c>
      <c r="V662" s="258" t="s">
        <v>267</v>
      </c>
      <c r="W662" s="258" t="s">
        <v>267</v>
      </c>
      <c r="X662" s="258" t="s">
        <v>267</v>
      </c>
      <c r="Y662" s="258" t="s">
        <v>265</v>
      </c>
      <c r="Z662" s="258" t="s">
        <v>267</v>
      </c>
      <c r="AA662" s="258" t="s">
        <v>265</v>
      </c>
      <c r="AB662" s="258" t="s">
        <v>267</v>
      </c>
      <c r="AC662" s="258" t="s">
        <v>267</v>
      </c>
      <c r="AD662" s="258" t="s">
        <v>265</v>
      </c>
      <c r="AE662" s="258" t="s">
        <v>265</v>
      </c>
      <c r="AF662" s="258" t="s">
        <v>267</v>
      </c>
      <c r="AG662" s="258" t="s">
        <v>267</v>
      </c>
      <c r="AH662" s="258" t="s">
        <v>267</v>
      </c>
      <c r="AI662" s="258" t="s">
        <v>267</v>
      </c>
      <c r="AJ662" s="258" t="s">
        <v>267</v>
      </c>
      <c r="AK662" s="258" t="s">
        <v>267</v>
      </c>
      <c r="AL662" s="258" t="s">
        <v>266</v>
      </c>
      <c r="AM662" s="258" t="s">
        <v>266</v>
      </c>
      <c r="AN662" s="258" t="s">
        <v>266</v>
      </c>
      <c r="AO662" s="258" t="s">
        <v>266</v>
      </c>
      <c r="AP662" s="258" t="s">
        <v>266</v>
      </c>
    </row>
    <row r="663" spans="1:42" x14ac:dyDescent="0.2">
      <c r="A663" s="258">
        <v>213023</v>
      </c>
      <c r="B663" s="258" t="str">
        <f>VLOOKUP(A663,'[2]اعلام كامل'!$A$2:$E$7000,5,0)</f>
        <v>س4</v>
      </c>
      <c r="C663" s="258" t="s">
        <v>265</v>
      </c>
      <c r="D663" s="258" t="s">
        <v>267</v>
      </c>
      <c r="E663" s="258" t="s">
        <v>267</v>
      </c>
      <c r="F663" s="258" t="s">
        <v>265</v>
      </c>
      <c r="G663" s="258" t="s">
        <v>267</v>
      </c>
      <c r="H663" s="258" t="s">
        <v>267</v>
      </c>
      <c r="I663" s="258" t="s">
        <v>267</v>
      </c>
      <c r="J663" s="258" t="s">
        <v>267</v>
      </c>
      <c r="K663" s="258" t="s">
        <v>267</v>
      </c>
      <c r="L663" s="258" t="s">
        <v>267</v>
      </c>
      <c r="M663" s="258" t="s">
        <v>267</v>
      </c>
      <c r="N663" s="258" t="s">
        <v>267</v>
      </c>
      <c r="O663" s="258" t="s">
        <v>267</v>
      </c>
      <c r="P663" s="258" t="s">
        <v>267</v>
      </c>
      <c r="Q663" s="258" t="s">
        <v>265</v>
      </c>
      <c r="R663" s="258" t="s">
        <v>267</v>
      </c>
      <c r="S663" s="258" t="s">
        <v>267</v>
      </c>
      <c r="T663" s="258" t="s">
        <v>267</v>
      </c>
      <c r="U663" s="258" t="s">
        <v>267</v>
      </c>
      <c r="V663" s="258" t="s">
        <v>267</v>
      </c>
      <c r="W663" s="258" t="s">
        <v>267</v>
      </c>
      <c r="X663" s="258" t="s">
        <v>267</v>
      </c>
      <c r="Y663" s="258" t="s">
        <v>267</v>
      </c>
      <c r="Z663" s="258" t="s">
        <v>267</v>
      </c>
      <c r="AA663" s="258" t="s">
        <v>265</v>
      </c>
      <c r="AB663" s="258" t="s">
        <v>267</v>
      </c>
      <c r="AC663" s="258" t="s">
        <v>265</v>
      </c>
      <c r="AD663" s="258" t="s">
        <v>267</v>
      </c>
      <c r="AE663" s="258" t="s">
        <v>267</v>
      </c>
      <c r="AF663" s="258" t="s">
        <v>267</v>
      </c>
      <c r="AG663" s="258" t="s">
        <v>267</v>
      </c>
      <c r="AH663" s="258" t="s">
        <v>267</v>
      </c>
      <c r="AI663" s="258" t="s">
        <v>265</v>
      </c>
      <c r="AJ663" s="258" t="s">
        <v>267</v>
      </c>
      <c r="AK663" s="258" t="s">
        <v>267</v>
      </c>
      <c r="AL663" s="258" t="s">
        <v>267</v>
      </c>
      <c r="AM663" s="258" t="s">
        <v>265</v>
      </c>
      <c r="AN663" s="258" t="s">
        <v>267</v>
      </c>
      <c r="AO663" s="258" t="s">
        <v>267</v>
      </c>
      <c r="AP663" s="258" t="s">
        <v>267</v>
      </c>
    </row>
    <row r="664" spans="1:42" x14ac:dyDescent="0.2">
      <c r="A664" s="258">
        <v>213041</v>
      </c>
      <c r="B664" s="258" t="str">
        <f>VLOOKUP(A664,'[2]اعلام كامل'!$A$2:$E$7000,5,0)</f>
        <v>س4</v>
      </c>
      <c r="C664" s="258" t="s">
        <v>267</v>
      </c>
      <c r="D664" s="258" t="s">
        <v>267</v>
      </c>
      <c r="E664" s="258" t="s">
        <v>267</v>
      </c>
      <c r="F664" s="258" t="s">
        <v>265</v>
      </c>
      <c r="G664" s="258" t="s">
        <v>267</v>
      </c>
      <c r="H664" s="258" t="s">
        <v>265</v>
      </c>
      <c r="I664" s="258" t="s">
        <v>267</v>
      </c>
      <c r="J664" s="258" t="s">
        <v>267</v>
      </c>
      <c r="K664" s="258" t="s">
        <v>267</v>
      </c>
      <c r="L664" s="258" t="s">
        <v>265</v>
      </c>
      <c r="M664" s="258" t="s">
        <v>267</v>
      </c>
      <c r="N664" s="258" t="s">
        <v>267</v>
      </c>
      <c r="O664" s="258" t="s">
        <v>267</v>
      </c>
      <c r="P664" s="258" t="s">
        <v>267</v>
      </c>
      <c r="Q664" s="258" t="s">
        <v>267</v>
      </c>
      <c r="R664" s="258" t="s">
        <v>267</v>
      </c>
      <c r="S664" s="258" t="s">
        <v>267</v>
      </c>
      <c r="T664" s="258" t="s">
        <v>267</v>
      </c>
      <c r="U664" s="258" t="s">
        <v>267</v>
      </c>
      <c r="V664" s="258" t="s">
        <v>267</v>
      </c>
      <c r="W664" s="258" t="s">
        <v>267</v>
      </c>
      <c r="X664" s="258" t="s">
        <v>267</v>
      </c>
      <c r="Y664" s="258" t="s">
        <v>265</v>
      </c>
      <c r="Z664" s="258" t="s">
        <v>267</v>
      </c>
      <c r="AA664" s="258" t="s">
        <v>265</v>
      </c>
      <c r="AB664" s="258" t="s">
        <v>265</v>
      </c>
      <c r="AC664" s="258" t="s">
        <v>265</v>
      </c>
      <c r="AD664" s="258" t="s">
        <v>265</v>
      </c>
      <c r="AE664" s="258" t="s">
        <v>265</v>
      </c>
      <c r="AF664" s="258" t="s">
        <v>267</v>
      </c>
      <c r="AG664" s="258" t="s">
        <v>265</v>
      </c>
      <c r="AH664" s="258" t="s">
        <v>265</v>
      </c>
      <c r="AI664" s="258" t="s">
        <v>267</v>
      </c>
      <c r="AJ664" s="258" t="s">
        <v>265</v>
      </c>
      <c r="AK664" s="258" t="s">
        <v>265</v>
      </c>
      <c r="AL664" s="258" t="s">
        <v>266</v>
      </c>
      <c r="AM664" s="258" t="s">
        <v>266</v>
      </c>
      <c r="AN664" s="258" t="s">
        <v>266</v>
      </c>
      <c r="AO664" s="258" t="s">
        <v>267</v>
      </c>
      <c r="AP664" s="258" t="s">
        <v>267</v>
      </c>
    </row>
    <row r="665" spans="1:42" x14ac:dyDescent="0.2">
      <c r="A665" s="258">
        <v>213055</v>
      </c>
      <c r="B665" s="258" t="str">
        <f>VLOOKUP(A665,'[2]اعلام كامل'!$A$2:$E$7000,5,0)</f>
        <v>س4</v>
      </c>
      <c r="C665" s="258" t="s">
        <v>267</v>
      </c>
      <c r="D665" s="258" t="s">
        <v>267</v>
      </c>
      <c r="E665" s="258" t="s">
        <v>267</v>
      </c>
      <c r="F665" s="258" t="s">
        <v>265</v>
      </c>
      <c r="G665" s="258" t="s">
        <v>265</v>
      </c>
      <c r="H665" s="258" t="s">
        <v>267</v>
      </c>
      <c r="I665" s="258" t="s">
        <v>267</v>
      </c>
      <c r="J665" s="258" t="s">
        <v>267</v>
      </c>
      <c r="K665" s="258" t="s">
        <v>267</v>
      </c>
      <c r="L665" s="258" t="s">
        <v>267</v>
      </c>
      <c r="M665" s="258" t="s">
        <v>267</v>
      </c>
      <c r="N665" s="258" t="s">
        <v>267</v>
      </c>
      <c r="O665" s="258" t="s">
        <v>267</v>
      </c>
      <c r="P665" s="258" t="s">
        <v>267</v>
      </c>
      <c r="Q665" s="258" t="s">
        <v>267</v>
      </c>
      <c r="R665" s="258" t="s">
        <v>267</v>
      </c>
      <c r="S665" s="258" t="s">
        <v>267</v>
      </c>
      <c r="T665" s="258" t="s">
        <v>267</v>
      </c>
      <c r="U665" s="258" t="s">
        <v>267</v>
      </c>
      <c r="V665" s="258" t="s">
        <v>267</v>
      </c>
      <c r="W665" s="258" t="s">
        <v>267</v>
      </c>
      <c r="X665" s="258" t="s">
        <v>267</v>
      </c>
      <c r="Y665" s="258" t="s">
        <v>267</v>
      </c>
      <c r="Z665" s="258" t="s">
        <v>267</v>
      </c>
      <c r="AA665" s="258" t="s">
        <v>267</v>
      </c>
      <c r="AB665" s="258" t="s">
        <v>267</v>
      </c>
      <c r="AC665" s="258" t="s">
        <v>265</v>
      </c>
      <c r="AD665" s="258" t="s">
        <v>267</v>
      </c>
      <c r="AE665" s="258" t="s">
        <v>267</v>
      </c>
      <c r="AF665" s="258" t="s">
        <v>267</v>
      </c>
      <c r="AG665" s="258" t="s">
        <v>267</v>
      </c>
      <c r="AH665" s="258" t="s">
        <v>267</v>
      </c>
      <c r="AI665" s="258" t="s">
        <v>267</v>
      </c>
      <c r="AJ665" s="258" t="s">
        <v>267</v>
      </c>
      <c r="AK665" s="258" t="s">
        <v>267</v>
      </c>
      <c r="AL665" s="258" t="s">
        <v>267</v>
      </c>
      <c r="AM665" s="258" t="s">
        <v>267</v>
      </c>
      <c r="AN665" s="258" t="s">
        <v>265</v>
      </c>
      <c r="AO665" s="258" t="s">
        <v>267</v>
      </c>
      <c r="AP665" s="258" t="s">
        <v>267</v>
      </c>
    </row>
    <row r="666" spans="1:42" x14ac:dyDescent="0.2">
      <c r="A666" s="258">
        <v>213060</v>
      </c>
      <c r="B666" s="258" t="str">
        <f>VLOOKUP(A666,'[2]اعلام كامل'!$A$2:$E$7000,5,0)</f>
        <v>س4</v>
      </c>
      <c r="C666" s="258" t="s">
        <v>265</v>
      </c>
      <c r="D666" s="258" t="s">
        <v>267</v>
      </c>
      <c r="E666" s="258" t="s">
        <v>267</v>
      </c>
      <c r="F666" s="258" t="s">
        <v>265</v>
      </c>
      <c r="G666" s="258" t="s">
        <v>265</v>
      </c>
      <c r="H666" s="258" t="s">
        <v>265</v>
      </c>
      <c r="I666" s="258" t="s">
        <v>267</v>
      </c>
      <c r="J666" s="258" t="s">
        <v>267</v>
      </c>
      <c r="K666" s="258" t="s">
        <v>267</v>
      </c>
      <c r="L666" s="258" t="s">
        <v>267</v>
      </c>
      <c r="M666" s="258" t="s">
        <v>267</v>
      </c>
      <c r="N666" s="258" t="s">
        <v>267</v>
      </c>
      <c r="O666" s="258" t="s">
        <v>267</v>
      </c>
      <c r="P666" s="258" t="s">
        <v>265</v>
      </c>
      <c r="Q666" s="258" t="s">
        <v>267</v>
      </c>
      <c r="R666" s="258" t="s">
        <v>267</v>
      </c>
      <c r="S666" s="258" t="s">
        <v>267</v>
      </c>
      <c r="T666" s="258" t="s">
        <v>267</v>
      </c>
      <c r="U666" s="258" t="s">
        <v>267</v>
      </c>
      <c r="V666" s="258" t="s">
        <v>267</v>
      </c>
      <c r="W666" s="258" t="s">
        <v>267</v>
      </c>
      <c r="X666" s="258" t="s">
        <v>267</v>
      </c>
      <c r="Y666" s="258" t="s">
        <v>265</v>
      </c>
      <c r="Z666" s="258" t="s">
        <v>265</v>
      </c>
      <c r="AA666" s="258" t="s">
        <v>267</v>
      </c>
      <c r="AB666" s="258" t="s">
        <v>267</v>
      </c>
      <c r="AC666" s="258" t="s">
        <v>267</v>
      </c>
      <c r="AD666" s="258" t="s">
        <v>265</v>
      </c>
      <c r="AE666" s="258" t="s">
        <v>266</v>
      </c>
      <c r="AF666" s="258" t="s">
        <v>265</v>
      </c>
      <c r="AG666" s="258" t="s">
        <v>265</v>
      </c>
      <c r="AH666" s="258" t="s">
        <v>265</v>
      </c>
      <c r="AI666" s="258" t="s">
        <v>265</v>
      </c>
      <c r="AJ666" s="258" t="s">
        <v>265</v>
      </c>
      <c r="AK666" s="258" t="s">
        <v>265</v>
      </c>
      <c r="AL666" s="258" t="s">
        <v>266</v>
      </c>
      <c r="AM666" s="258" t="s">
        <v>266</v>
      </c>
      <c r="AN666" s="258" t="s">
        <v>266</v>
      </c>
      <c r="AO666" s="258" t="s">
        <v>266</v>
      </c>
      <c r="AP666" s="258" t="s">
        <v>266</v>
      </c>
    </row>
    <row r="667" spans="1:42" x14ac:dyDescent="0.2">
      <c r="A667" s="258">
        <v>205613</v>
      </c>
      <c r="B667" s="258" t="str">
        <f>VLOOKUP(A667,'[2]اعلام كامل'!$A$2:$E$7000,5,0)</f>
        <v>س4</v>
      </c>
      <c r="C667" s="258" t="s">
        <v>265</v>
      </c>
      <c r="D667" s="258" t="s">
        <v>265</v>
      </c>
      <c r="E667" s="258" t="s">
        <v>265</v>
      </c>
      <c r="F667" s="258" t="s">
        <v>265</v>
      </c>
      <c r="G667" s="258" t="s">
        <v>267</v>
      </c>
      <c r="H667" s="258" t="s">
        <v>265</v>
      </c>
      <c r="I667" s="258" t="s">
        <v>265</v>
      </c>
      <c r="J667" s="258" t="s">
        <v>265</v>
      </c>
      <c r="K667" s="258" t="s">
        <v>265</v>
      </c>
      <c r="L667" s="258" t="s">
        <v>265</v>
      </c>
      <c r="M667" s="258" t="s">
        <v>265</v>
      </c>
      <c r="N667" s="258" t="s">
        <v>267</v>
      </c>
      <c r="O667" s="258" t="s">
        <v>267</v>
      </c>
      <c r="P667" s="258" t="s">
        <v>267</v>
      </c>
      <c r="Q667" s="258" t="s">
        <v>265</v>
      </c>
      <c r="R667" s="258" t="s">
        <v>267</v>
      </c>
      <c r="S667" s="258" t="s">
        <v>265</v>
      </c>
      <c r="T667" s="258" t="s">
        <v>267</v>
      </c>
      <c r="U667" s="258" t="s">
        <v>267</v>
      </c>
      <c r="V667" s="258" t="s">
        <v>265</v>
      </c>
      <c r="W667" s="258" t="s">
        <v>265</v>
      </c>
      <c r="X667" s="258" t="s">
        <v>265</v>
      </c>
      <c r="Y667" s="258" t="s">
        <v>265</v>
      </c>
      <c r="Z667" s="258" t="s">
        <v>267</v>
      </c>
      <c r="AA667" s="258" t="s">
        <v>267</v>
      </c>
      <c r="AB667" s="258" t="s">
        <v>267</v>
      </c>
      <c r="AC667" s="258" t="s">
        <v>267</v>
      </c>
      <c r="AD667" s="258" t="s">
        <v>267</v>
      </c>
      <c r="AE667" s="258" t="s">
        <v>265</v>
      </c>
      <c r="AF667" s="258" t="s">
        <v>267</v>
      </c>
      <c r="AG667" s="258" t="s">
        <v>267</v>
      </c>
      <c r="AH667" s="258" t="s">
        <v>265</v>
      </c>
      <c r="AI667" s="258" t="s">
        <v>266</v>
      </c>
      <c r="AJ667" s="258" t="s">
        <v>267</v>
      </c>
      <c r="AK667" s="258" t="s">
        <v>265</v>
      </c>
      <c r="AL667" s="258" t="s">
        <v>266</v>
      </c>
      <c r="AM667" s="258" t="s">
        <v>266</v>
      </c>
      <c r="AN667" s="258" t="s">
        <v>266</v>
      </c>
      <c r="AO667" s="258" t="s">
        <v>266</v>
      </c>
      <c r="AP667" s="258" t="s">
        <v>265</v>
      </c>
    </row>
    <row r="668" spans="1:42" x14ac:dyDescent="0.2">
      <c r="A668" s="258">
        <v>210351</v>
      </c>
      <c r="B668" s="258" t="str">
        <f>VLOOKUP(A668,'[2]اعلام كامل'!$A$2:$E$7000,5,0)</f>
        <v>س4</v>
      </c>
      <c r="C668" s="258" t="s">
        <v>265</v>
      </c>
      <c r="D668" s="258" t="s">
        <v>265</v>
      </c>
      <c r="E668" s="258" t="s">
        <v>265</v>
      </c>
      <c r="F668" s="258" t="s">
        <v>267</v>
      </c>
      <c r="G668" s="258" t="s">
        <v>267</v>
      </c>
      <c r="H668" s="258" t="s">
        <v>265</v>
      </c>
      <c r="I668" s="258" t="s">
        <v>267</v>
      </c>
      <c r="J668" s="258" t="s">
        <v>265</v>
      </c>
      <c r="K668" s="258" t="s">
        <v>267</v>
      </c>
      <c r="L668" s="258" t="s">
        <v>267</v>
      </c>
      <c r="M668" s="258" t="s">
        <v>267</v>
      </c>
      <c r="N668" s="258" t="s">
        <v>267</v>
      </c>
      <c r="O668" s="258" t="s">
        <v>265</v>
      </c>
      <c r="P668" s="258" t="s">
        <v>265</v>
      </c>
      <c r="Q668" s="258" t="s">
        <v>265</v>
      </c>
      <c r="R668" s="258" t="s">
        <v>265</v>
      </c>
      <c r="S668" s="258" t="s">
        <v>265</v>
      </c>
      <c r="T668" s="258" t="s">
        <v>267</v>
      </c>
      <c r="U668" s="258" t="s">
        <v>267</v>
      </c>
      <c r="V668" s="258" t="s">
        <v>267</v>
      </c>
      <c r="W668" s="258" t="s">
        <v>265</v>
      </c>
      <c r="X668" s="258" t="s">
        <v>265</v>
      </c>
      <c r="Y668" s="258" t="s">
        <v>267</v>
      </c>
      <c r="Z668" s="258" t="s">
        <v>267</v>
      </c>
      <c r="AA668" s="258" t="s">
        <v>267</v>
      </c>
      <c r="AB668" s="258" t="s">
        <v>267</v>
      </c>
      <c r="AC668" s="258" t="s">
        <v>267</v>
      </c>
      <c r="AD668" s="258" t="s">
        <v>267</v>
      </c>
      <c r="AE668" s="258" t="s">
        <v>265</v>
      </c>
      <c r="AF668" s="258" t="s">
        <v>265</v>
      </c>
      <c r="AG668" s="258" t="s">
        <v>265</v>
      </c>
      <c r="AH668" s="258" t="s">
        <v>267</v>
      </c>
      <c r="AI668" s="258" t="s">
        <v>265</v>
      </c>
      <c r="AJ668" s="258" t="s">
        <v>265</v>
      </c>
      <c r="AK668" s="258" t="s">
        <v>265</v>
      </c>
      <c r="AL668" s="258" t="s">
        <v>267</v>
      </c>
      <c r="AM668" s="258" t="s">
        <v>267</v>
      </c>
      <c r="AN668" s="258" t="s">
        <v>265</v>
      </c>
      <c r="AO668" s="258" t="s">
        <v>267</v>
      </c>
      <c r="AP668" s="258" t="s">
        <v>265</v>
      </c>
    </row>
    <row r="669" spans="1:42" x14ac:dyDescent="0.2">
      <c r="A669" s="258">
        <v>207551</v>
      </c>
      <c r="B669" s="258" t="str">
        <f>VLOOKUP(A669,'[2]اعلام كامل'!$A$2:$E$7000,5,0)</f>
        <v>س4</v>
      </c>
      <c r="C669" s="258" t="s">
        <v>267</v>
      </c>
      <c r="D669" s="258" t="s">
        <v>265</v>
      </c>
      <c r="E669" s="258" t="s">
        <v>265</v>
      </c>
      <c r="F669" s="258" t="s">
        <v>265</v>
      </c>
      <c r="G669" s="258" t="s">
        <v>267</v>
      </c>
      <c r="H669" s="258" t="s">
        <v>265</v>
      </c>
      <c r="I669" s="258" t="s">
        <v>265</v>
      </c>
      <c r="J669" s="258" t="s">
        <v>265</v>
      </c>
      <c r="K669" s="258" t="s">
        <v>265</v>
      </c>
      <c r="L669" s="258" t="s">
        <v>265</v>
      </c>
      <c r="M669" s="258" t="s">
        <v>267</v>
      </c>
      <c r="N669" s="258" t="s">
        <v>265</v>
      </c>
      <c r="O669" s="258" t="s">
        <v>265</v>
      </c>
      <c r="P669" s="258" t="s">
        <v>265</v>
      </c>
      <c r="Q669" s="258" t="s">
        <v>265</v>
      </c>
      <c r="R669" s="258" t="s">
        <v>265</v>
      </c>
      <c r="S669" s="258" t="s">
        <v>265</v>
      </c>
      <c r="T669" s="258" t="s">
        <v>267</v>
      </c>
      <c r="U669" s="258" t="s">
        <v>267</v>
      </c>
      <c r="V669" s="258" t="s">
        <v>265</v>
      </c>
      <c r="W669" s="258" t="s">
        <v>265</v>
      </c>
      <c r="X669" s="258" t="s">
        <v>265</v>
      </c>
      <c r="Y669" s="258" t="s">
        <v>265</v>
      </c>
      <c r="Z669" s="258" t="s">
        <v>267</v>
      </c>
      <c r="AA669" s="258" t="s">
        <v>267</v>
      </c>
      <c r="AB669" s="258" t="s">
        <v>265</v>
      </c>
      <c r="AC669" s="258" t="s">
        <v>265</v>
      </c>
      <c r="AD669" s="258" t="s">
        <v>267</v>
      </c>
      <c r="AE669" s="258" t="s">
        <v>265</v>
      </c>
      <c r="AF669" s="258" t="s">
        <v>265</v>
      </c>
      <c r="AG669" s="258" t="s">
        <v>266</v>
      </c>
      <c r="AH669" s="258" t="s">
        <v>266</v>
      </c>
      <c r="AI669" s="258" t="s">
        <v>267</v>
      </c>
      <c r="AJ669" s="258" t="s">
        <v>266</v>
      </c>
      <c r="AK669" s="258" t="s">
        <v>267</v>
      </c>
      <c r="AL669" s="258" t="s">
        <v>266</v>
      </c>
      <c r="AM669" s="258" t="s">
        <v>266</v>
      </c>
      <c r="AN669" s="258" t="s">
        <v>266</v>
      </c>
      <c r="AO669" s="258" t="s">
        <v>266</v>
      </c>
      <c r="AP669" s="258" t="s">
        <v>266</v>
      </c>
    </row>
    <row r="670" spans="1:42" x14ac:dyDescent="0.2">
      <c r="A670" s="258">
        <v>209410</v>
      </c>
      <c r="B670" s="258" t="str">
        <f>VLOOKUP(A670,'[2]اعلام كامل'!$A$2:$E$7000,5,0)</f>
        <v>س4</v>
      </c>
      <c r="C670" s="258" t="s">
        <v>267</v>
      </c>
      <c r="D670" s="258" t="s">
        <v>267</v>
      </c>
      <c r="E670" s="258" t="s">
        <v>267</v>
      </c>
      <c r="F670" s="258" t="s">
        <v>265</v>
      </c>
      <c r="G670" s="258" t="s">
        <v>267</v>
      </c>
      <c r="H670" s="258" t="s">
        <v>265</v>
      </c>
      <c r="I670" s="258" t="s">
        <v>267</v>
      </c>
      <c r="J670" s="258" t="s">
        <v>267</v>
      </c>
      <c r="K670" s="258" t="s">
        <v>265</v>
      </c>
      <c r="L670" s="258" t="s">
        <v>267</v>
      </c>
      <c r="M670" s="258" t="s">
        <v>265</v>
      </c>
      <c r="N670" s="258" t="s">
        <v>267</v>
      </c>
      <c r="O670" s="258" t="s">
        <v>267</v>
      </c>
      <c r="P670" s="258" t="s">
        <v>267</v>
      </c>
      <c r="Q670" s="258" t="s">
        <v>265</v>
      </c>
      <c r="R670" s="258" t="s">
        <v>267</v>
      </c>
      <c r="S670" s="258" t="s">
        <v>267</v>
      </c>
      <c r="T670" s="258" t="s">
        <v>267</v>
      </c>
      <c r="U670" s="258" t="s">
        <v>267</v>
      </c>
      <c r="V670" s="258" t="s">
        <v>267</v>
      </c>
      <c r="W670" s="258" t="s">
        <v>267</v>
      </c>
      <c r="X670" s="258" t="s">
        <v>267</v>
      </c>
      <c r="Y670" s="258" t="s">
        <v>265</v>
      </c>
      <c r="Z670" s="258" t="s">
        <v>266</v>
      </c>
      <c r="AA670" s="258" t="s">
        <v>267</v>
      </c>
      <c r="AB670" s="258" t="s">
        <v>265</v>
      </c>
      <c r="AC670" s="258" t="s">
        <v>266</v>
      </c>
      <c r="AD670" s="258" t="s">
        <v>267</v>
      </c>
      <c r="AE670" s="258" t="s">
        <v>267</v>
      </c>
      <c r="AF670" s="258" t="s">
        <v>266</v>
      </c>
      <c r="AG670" s="258" t="s">
        <v>266</v>
      </c>
      <c r="AH670" s="258" t="s">
        <v>266</v>
      </c>
      <c r="AI670" s="258" t="s">
        <v>266</v>
      </c>
      <c r="AJ670" s="258" t="s">
        <v>266</v>
      </c>
      <c r="AK670" s="258" t="s">
        <v>267</v>
      </c>
      <c r="AL670" s="258" t="s">
        <v>266</v>
      </c>
      <c r="AM670" s="258" t="s">
        <v>266</v>
      </c>
      <c r="AN670" s="258" t="s">
        <v>266</v>
      </c>
      <c r="AO670" s="258" t="s">
        <v>266</v>
      </c>
      <c r="AP670" s="258" t="s">
        <v>266</v>
      </c>
    </row>
    <row r="671" spans="1:42" x14ac:dyDescent="0.2">
      <c r="A671" s="258">
        <v>210156</v>
      </c>
      <c r="B671" s="258" t="str">
        <f>VLOOKUP(A671,'[2]اعلام كامل'!$A$2:$E$7000,5,0)</f>
        <v>س4</v>
      </c>
      <c r="C671" s="258" t="s">
        <v>267</v>
      </c>
      <c r="D671" s="258" t="s">
        <v>267</v>
      </c>
      <c r="E671" s="258" t="s">
        <v>267</v>
      </c>
      <c r="F671" s="258" t="s">
        <v>267</v>
      </c>
      <c r="G671" s="258" t="s">
        <v>265</v>
      </c>
      <c r="H671" s="258" t="s">
        <v>265</v>
      </c>
      <c r="I671" s="258" t="s">
        <v>267</v>
      </c>
      <c r="J671" s="258" t="s">
        <v>267</v>
      </c>
      <c r="K671" s="258" t="s">
        <v>267</v>
      </c>
      <c r="L671" s="258" t="s">
        <v>267</v>
      </c>
      <c r="M671" s="258" t="s">
        <v>265</v>
      </c>
      <c r="N671" s="258" t="s">
        <v>267</v>
      </c>
      <c r="O671" s="258" t="s">
        <v>267</v>
      </c>
      <c r="P671" s="258" t="s">
        <v>265</v>
      </c>
      <c r="Q671" s="258" t="s">
        <v>267</v>
      </c>
      <c r="R671" s="258" t="s">
        <v>265</v>
      </c>
      <c r="S671" s="258" t="s">
        <v>267</v>
      </c>
      <c r="T671" s="258" t="s">
        <v>265</v>
      </c>
      <c r="U671" s="258" t="s">
        <v>267</v>
      </c>
      <c r="V671" s="258" t="s">
        <v>267</v>
      </c>
      <c r="W671" s="258" t="s">
        <v>267</v>
      </c>
      <c r="X671" s="258" t="s">
        <v>267</v>
      </c>
      <c r="Y671" s="258" t="s">
        <v>265</v>
      </c>
      <c r="Z671" s="258" t="s">
        <v>265</v>
      </c>
      <c r="AA671" s="258" t="s">
        <v>267</v>
      </c>
      <c r="AB671" s="258" t="s">
        <v>265</v>
      </c>
      <c r="AC671" s="258" t="s">
        <v>265</v>
      </c>
      <c r="AD671" s="258" t="s">
        <v>265</v>
      </c>
      <c r="AE671" s="258" t="s">
        <v>265</v>
      </c>
      <c r="AF671" s="258" t="s">
        <v>265</v>
      </c>
      <c r="AG671" s="258" t="s">
        <v>266</v>
      </c>
      <c r="AH671" s="258" t="s">
        <v>266</v>
      </c>
      <c r="AI671" s="258" t="s">
        <v>266</v>
      </c>
      <c r="AJ671" s="258" t="s">
        <v>266</v>
      </c>
      <c r="AK671" s="258" t="s">
        <v>266</v>
      </c>
      <c r="AL671" s="258" t="s">
        <v>266</v>
      </c>
      <c r="AM671" s="258" t="s">
        <v>266</v>
      </c>
      <c r="AN671" s="258" t="s">
        <v>266</v>
      </c>
      <c r="AO671" s="258" t="s">
        <v>266</v>
      </c>
      <c r="AP671" s="258" t="s">
        <v>266</v>
      </c>
    </row>
    <row r="672" spans="1:42" x14ac:dyDescent="0.2">
      <c r="A672" s="258">
        <v>210493</v>
      </c>
      <c r="B672" s="258" t="str">
        <f>VLOOKUP(A672,'[2]اعلام كامل'!$A$2:$E$7000,5,0)</f>
        <v>س4</v>
      </c>
      <c r="C672" s="258" t="s">
        <v>265</v>
      </c>
      <c r="D672" s="258" t="s">
        <v>265</v>
      </c>
      <c r="E672" s="258" t="s">
        <v>265</v>
      </c>
      <c r="F672" s="258" t="s">
        <v>265</v>
      </c>
      <c r="G672" s="258" t="s">
        <v>265</v>
      </c>
      <c r="H672" s="258" t="s">
        <v>265</v>
      </c>
      <c r="I672" s="258" t="s">
        <v>265</v>
      </c>
      <c r="J672" s="258" t="s">
        <v>265</v>
      </c>
      <c r="K672" s="258" t="s">
        <v>265</v>
      </c>
      <c r="L672" s="258" t="s">
        <v>267</v>
      </c>
      <c r="M672" s="258" t="s">
        <v>265</v>
      </c>
      <c r="N672" s="258" t="s">
        <v>265</v>
      </c>
      <c r="O672" s="258" t="s">
        <v>265</v>
      </c>
      <c r="P672" s="258" t="s">
        <v>265</v>
      </c>
      <c r="Q672" s="258" t="s">
        <v>265</v>
      </c>
      <c r="R672" s="258" t="s">
        <v>267</v>
      </c>
      <c r="S672" s="258" t="s">
        <v>265</v>
      </c>
      <c r="T672" s="258" t="s">
        <v>267</v>
      </c>
      <c r="U672" s="258" t="s">
        <v>265</v>
      </c>
      <c r="V672" s="258" t="s">
        <v>267</v>
      </c>
      <c r="W672" s="258" t="s">
        <v>267</v>
      </c>
      <c r="X672" s="258" t="s">
        <v>265</v>
      </c>
      <c r="Y672" s="258" t="s">
        <v>265</v>
      </c>
      <c r="Z672" s="258" t="s">
        <v>265</v>
      </c>
      <c r="AA672" s="258" t="s">
        <v>265</v>
      </c>
      <c r="AB672" s="258" t="s">
        <v>267</v>
      </c>
      <c r="AC672" s="258" t="s">
        <v>267</v>
      </c>
      <c r="AD672" s="258" t="s">
        <v>265</v>
      </c>
      <c r="AE672" s="258" t="s">
        <v>267</v>
      </c>
      <c r="AF672" s="258" t="s">
        <v>265</v>
      </c>
      <c r="AG672" s="258" t="s">
        <v>266</v>
      </c>
      <c r="AH672" s="258" t="s">
        <v>267</v>
      </c>
      <c r="AI672" s="258" t="s">
        <v>266</v>
      </c>
      <c r="AJ672" s="258" t="s">
        <v>267</v>
      </c>
      <c r="AK672" s="258" t="s">
        <v>267</v>
      </c>
      <c r="AL672" s="258" t="s">
        <v>266</v>
      </c>
      <c r="AM672" s="258" t="s">
        <v>266</v>
      </c>
      <c r="AN672" s="258" t="s">
        <v>266</v>
      </c>
      <c r="AO672" s="258" t="s">
        <v>266</v>
      </c>
      <c r="AP672" s="258" t="s">
        <v>266</v>
      </c>
    </row>
    <row r="673" spans="1:42" x14ac:dyDescent="0.2">
      <c r="A673" s="258">
        <v>204503</v>
      </c>
      <c r="B673" s="258" t="str">
        <f>VLOOKUP(A673,'[2]اعلام كامل'!$A$2:$E$7000,5,0)</f>
        <v>س4</v>
      </c>
      <c r="C673" s="258" t="s">
        <v>266</v>
      </c>
      <c r="D673" s="258" t="s">
        <v>266</v>
      </c>
      <c r="E673" s="258" t="s">
        <v>266</v>
      </c>
      <c r="F673" s="258" t="s">
        <v>266</v>
      </c>
      <c r="G673" s="258" t="s">
        <v>266</v>
      </c>
      <c r="H673" s="258" t="s">
        <v>265</v>
      </c>
      <c r="I673" s="258" t="s">
        <v>265</v>
      </c>
      <c r="J673" s="258" t="s">
        <v>266</v>
      </c>
      <c r="K673" s="258" t="s">
        <v>266</v>
      </c>
      <c r="L673" s="258" t="s">
        <v>266</v>
      </c>
      <c r="M673" s="258" t="s">
        <v>266</v>
      </c>
      <c r="N673" s="258" t="s">
        <v>266</v>
      </c>
      <c r="O673" s="258" t="s">
        <v>266</v>
      </c>
      <c r="P673" s="258" t="s">
        <v>267</v>
      </c>
      <c r="Q673" s="258" t="s">
        <v>267</v>
      </c>
      <c r="R673" s="258" t="s">
        <v>267</v>
      </c>
      <c r="S673" s="258" t="s">
        <v>265</v>
      </c>
      <c r="T673" s="258" t="s">
        <v>266</v>
      </c>
      <c r="U673" s="258" t="s">
        <v>266</v>
      </c>
      <c r="V673" s="258" t="s">
        <v>266</v>
      </c>
      <c r="W673" s="258" t="s">
        <v>267</v>
      </c>
      <c r="X673" s="258" t="s">
        <v>265</v>
      </c>
      <c r="Y673" s="258" t="s">
        <v>267</v>
      </c>
      <c r="Z673" s="258" t="s">
        <v>267</v>
      </c>
      <c r="AA673" s="258" t="s">
        <v>265</v>
      </c>
      <c r="AB673" s="258" t="s">
        <v>267</v>
      </c>
      <c r="AC673" s="258" t="s">
        <v>267</v>
      </c>
      <c r="AD673" s="258" t="s">
        <v>267</v>
      </c>
      <c r="AE673" s="258" t="s">
        <v>267</v>
      </c>
      <c r="AF673" s="258" t="s">
        <v>267</v>
      </c>
      <c r="AG673" s="258" t="s">
        <v>266</v>
      </c>
      <c r="AH673" s="258" t="s">
        <v>267</v>
      </c>
      <c r="AI673" s="258" t="s">
        <v>267</v>
      </c>
      <c r="AJ673" s="258" t="s">
        <v>267</v>
      </c>
      <c r="AK673" s="258" t="s">
        <v>266</v>
      </c>
      <c r="AL673" s="258" t="s">
        <v>266</v>
      </c>
      <c r="AM673" s="258" t="s">
        <v>266</v>
      </c>
      <c r="AN673" s="258" t="s">
        <v>266</v>
      </c>
      <c r="AO673" s="258" t="s">
        <v>266</v>
      </c>
      <c r="AP673" s="258" t="s">
        <v>266</v>
      </c>
    </row>
    <row r="674" spans="1:42" x14ac:dyDescent="0.2">
      <c r="A674" s="258">
        <v>211728</v>
      </c>
      <c r="B674" s="258" t="str">
        <f>VLOOKUP(A674,'[2]اعلام كامل'!$A$2:$E$7000,5,0)</f>
        <v>س4</v>
      </c>
      <c r="C674" s="258" t="s">
        <v>265</v>
      </c>
      <c r="D674" s="258" t="s">
        <v>267</v>
      </c>
      <c r="E674" s="258" t="s">
        <v>267</v>
      </c>
      <c r="F674" s="258" t="s">
        <v>267</v>
      </c>
      <c r="G674" s="258" t="s">
        <v>265</v>
      </c>
      <c r="H674" s="258" t="s">
        <v>267</v>
      </c>
      <c r="I674" s="258" t="s">
        <v>267</v>
      </c>
      <c r="J674" s="258" t="s">
        <v>267</v>
      </c>
      <c r="K674" s="258" t="s">
        <v>267</v>
      </c>
      <c r="L674" s="258" t="s">
        <v>267</v>
      </c>
      <c r="M674" s="258" t="s">
        <v>267</v>
      </c>
      <c r="N674" s="258" t="s">
        <v>267</v>
      </c>
      <c r="O674" s="258" t="s">
        <v>265</v>
      </c>
      <c r="P674" s="258" t="s">
        <v>267</v>
      </c>
      <c r="Q674" s="258" t="s">
        <v>267</v>
      </c>
      <c r="R674" s="258" t="s">
        <v>265</v>
      </c>
      <c r="S674" s="258" t="s">
        <v>265</v>
      </c>
      <c r="T674" s="258" t="s">
        <v>267</v>
      </c>
      <c r="U674" s="258" t="s">
        <v>267</v>
      </c>
      <c r="V674" s="258" t="s">
        <v>267</v>
      </c>
      <c r="W674" s="258" t="s">
        <v>265</v>
      </c>
      <c r="X674" s="258" t="s">
        <v>265</v>
      </c>
      <c r="Y674" s="258" t="s">
        <v>265</v>
      </c>
      <c r="Z674" s="258" t="s">
        <v>265</v>
      </c>
      <c r="AA674" s="258" t="s">
        <v>265</v>
      </c>
      <c r="AB674" s="258" t="s">
        <v>265</v>
      </c>
      <c r="AC674" s="258" t="s">
        <v>267</v>
      </c>
      <c r="AD674" s="258" t="s">
        <v>267</v>
      </c>
      <c r="AE674" s="258" t="s">
        <v>267</v>
      </c>
      <c r="AF674" s="258" t="s">
        <v>267</v>
      </c>
      <c r="AG674" s="258" t="s">
        <v>267</v>
      </c>
      <c r="AH674" s="258" t="s">
        <v>267</v>
      </c>
      <c r="AI674" s="258" t="s">
        <v>267</v>
      </c>
      <c r="AJ674" s="258" t="s">
        <v>267</v>
      </c>
      <c r="AK674" s="258" t="s">
        <v>267</v>
      </c>
      <c r="AL674" s="258" t="s">
        <v>266</v>
      </c>
      <c r="AM674" s="258" t="s">
        <v>266</v>
      </c>
      <c r="AN674" s="258" t="s">
        <v>266</v>
      </c>
      <c r="AO674" s="258" t="s">
        <v>266</v>
      </c>
      <c r="AP674" s="258" t="s">
        <v>266</v>
      </c>
    </row>
    <row r="675" spans="1:42" x14ac:dyDescent="0.2">
      <c r="A675" s="258">
        <v>206634</v>
      </c>
      <c r="B675" s="258" t="str">
        <f>VLOOKUP(A675,'[2]اعلام كامل'!$A$2:$E$7000,5,0)</f>
        <v>س4</v>
      </c>
      <c r="C675" s="258" t="s">
        <v>265</v>
      </c>
      <c r="D675" s="258" t="s">
        <v>265</v>
      </c>
      <c r="E675" s="258" t="s">
        <v>265</v>
      </c>
      <c r="F675" s="258" t="s">
        <v>267</v>
      </c>
      <c r="G675" s="258" t="s">
        <v>267</v>
      </c>
      <c r="H675" s="258" t="s">
        <v>267</v>
      </c>
      <c r="I675" s="258" t="s">
        <v>265</v>
      </c>
      <c r="J675" s="258" t="s">
        <v>265</v>
      </c>
      <c r="K675" s="258" t="s">
        <v>265</v>
      </c>
      <c r="L675" s="258" t="s">
        <v>265</v>
      </c>
      <c r="M675" s="258" t="s">
        <v>267</v>
      </c>
      <c r="N675" s="258" t="s">
        <v>267</v>
      </c>
      <c r="O675" s="258" t="s">
        <v>267</v>
      </c>
      <c r="P675" s="258" t="s">
        <v>267</v>
      </c>
      <c r="Q675" s="258" t="s">
        <v>267</v>
      </c>
      <c r="R675" s="258" t="s">
        <v>267</v>
      </c>
      <c r="S675" s="258" t="s">
        <v>265</v>
      </c>
      <c r="T675" s="258" t="s">
        <v>267</v>
      </c>
      <c r="U675" s="258" t="s">
        <v>265</v>
      </c>
      <c r="V675" s="258" t="s">
        <v>265</v>
      </c>
      <c r="W675" s="258" t="s">
        <v>265</v>
      </c>
      <c r="X675" s="258" t="s">
        <v>267</v>
      </c>
      <c r="Y675" s="258" t="s">
        <v>265</v>
      </c>
      <c r="Z675" s="258" t="s">
        <v>265</v>
      </c>
      <c r="AA675" s="258" t="s">
        <v>265</v>
      </c>
      <c r="AB675" s="258" t="s">
        <v>267</v>
      </c>
      <c r="AC675" s="258" t="s">
        <v>267</v>
      </c>
      <c r="AD675" s="258" t="s">
        <v>265</v>
      </c>
      <c r="AE675" s="258" t="s">
        <v>265</v>
      </c>
      <c r="AF675" s="258" t="s">
        <v>267</v>
      </c>
      <c r="AG675" s="258" t="s">
        <v>267</v>
      </c>
      <c r="AH675" s="258" t="s">
        <v>267</v>
      </c>
      <c r="AI675" s="258" t="s">
        <v>267</v>
      </c>
      <c r="AJ675" s="258" t="s">
        <v>267</v>
      </c>
      <c r="AK675" s="258" t="s">
        <v>267</v>
      </c>
      <c r="AL675" s="258" t="s">
        <v>266</v>
      </c>
      <c r="AM675" s="258" t="s">
        <v>266</v>
      </c>
      <c r="AN675" s="258" t="s">
        <v>266</v>
      </c>
      <c r="AO675" s="258" t="s">
        <v>266</v>
      </c>
      <c r="AP675" s="258" t="s">
        <v>266</v>
      </c>
    </row>
    <row r="676" spans="1:42" x14ac:dyDescent="0.2">
      <c r="A676" s="258">
        <v>209303</v>
      </c>
      <c r="B676" s="258" t="str">
        <f>VLOOKUP(A676,'[2]اعلام كامل'!$A$2:$E$7000,5,0)</f>
        <v>س4</v>
      </c>
      <c r="C676" s="258" t="s">
        <v>265</v>
      </c>
      <c r="D676" s="258" t="s">
        <v>265</v>
      </c>
      <c r="E676" s="258" t="s">
        <v>265</v>
      </c>
      <c r="F676" s="258" t="s">
        <v>267</v>
      </c>
      <c r="G676" s="258" t="s">
        <v>267</v>
      </c>
      <c r="H676" s="258" t="s">
        <v>265</v>
      </c>
      <c r="I676" s="258" t="s">
        <v>265</v>
      </c>
      <c r="J676" s="258" t="s">
        <v>267</v>
      </c>
      <c r="K676" s="258" t="s">
        <v>267</v>
      </c>
      <c r="L676" s="258" t="s">
        <v>266</v>
      </c>
      <c r="M676" s="258" t="s">
        <v>267</v>
      </c>
      <c r="N676" s="258" t="s">
        <v>267</v>
      </c>
      <c r="O676" s="258" t="s">
        <v>265</v>
      </c>
      <c r="P676" s="258" t="s">
        <v>267</v>
      </c>
      <c r="Q676" s="258" t="s">
        <v>265</v>
      </c>
      <c r="R676" s="258" t="s">
        <v>265</v>
      </c>
      <c r="S676" s="258" t="s">
        <v>266</v>
      </c>
      <c r="T676" s="258" t="s">
        <v>267</v>
      </c>
      <c r="U676" s="258" t="s">
        <v>267</v>
      </c>
      <c r="V676" s="258" t="s">
        <v>267</v>
      </c>
      <c r="W676" s="258" t="s">
        <v>265</v>
      </c>
      <c r="X676" s="258" t="s">
        <v>267</v>
      </c>
      <c r="Y676" s="258" t="s">
        <v>267</v>
      </c>
      <c r="Z676" s="258" t="s">
        <v>267</v>
      </c>
      <c r="AA676" s="258" t="s">
        <v>267</v>
      </c>
      <c r="AB676" s="258" t="s">
        <v>265</v>
      </c>
      <c r="AC676" s="258" t="s">
        <v>267</v>
      </c>
      <c r="AD676" s="258" t="s">
        <v>265</v>
      </c>
      <c r="AE676" s="258" t="s">
        <v>265</v>
      </c>
      <c r="AF676" s="258" t="s">
        <v>267</v>
      </c>
      <c r="AG676" s="258" t="s">
        <v>267</v>
      </c>
      <c r="AH676" s="258" t="s">
        <v>267</v>
      </c>
      <c r="AI676" s="258" t="s">
        <v>266</v>
      </c>
      <c r="AJ676" s="258" t="s">
        <v>266</v>
      </c>
      <c r="AK676" s="258" t="s">
        <v>266</v>
      </c>
      <c r="AL676" s="258" t="s">
        <v>266</v>
      </c>
      <c r="AM676" s="258" t="s">
        <v>266</v>
      </c>
      <c r="AN676" s="258" t="s">
        <v>266</v>
      </c>
      <c r="AO676" s="258" t="s">
        <v>266</v>
      </c>
      <c r="AP676" s="258" t="s">
        <v>266</v>
      </c>
    </row>
    <row r="677" spans="1:42" x14ac:dyDescent="0.2">
      <c r="A677" s="258">
        <v>209692</v>
      </c>
      <c r="B677" s="258" t="str">
        <f>VLOOKUP(A677,'[2]اعلام كامل'!$A$2:$E$7000,5,0)</f>
        <v>س4</v>
      </c>
      <c r="C677" s="258" t="s">
        <v>265</v>
      </c>
      <c r="D677" s="258" t="s">
        <v>265</v>
      </c>
      <c r="E677" s="258" t="s">
        <v>266</v>
      </c>
      <c r="F677" s="258" t="s">
        <v>267</v>
      </c>
      <c r="G677" s="258" t="s">
        <v>265</v>
      </c>
      <c r="H677" s="258" t="s">
        <v>265</v>
      </c>
      <c r="I677" s="258" t="s">
        <v>265</v>
      </c>
      <c r="J677" s="258" t="s">
        <v>267</v>
      </c>
      <c r="K677" s="258" t="s">
        <v>267</v>
      </c>
      <c r="L677" s="258" t="s">
        <v>267</v>
      </c>
      <c r="M677" s="258" t="s">
        <v>265</v>
      </c>
      <c r="N677" s="258" t="s">
        <v>267</v>
      </c>
      <c r="O677" s="258" t="s">
        <v>265</v>
      </c>
      <c r="P677" s="258" t="s">
        <v>265</v>
      </c>
      <c r="Q677" s="258" t="s">
        <v>265</v>
      </c>
      <c r="R677" s="258" t="s">
        <v>265</v>
      </c>
      <c r="S677" s="258" t="s">
        <v>265</v>
      </c>
      <c r="T677" s="258" t="s">
        <v>265</v>
      </c>
      <c r="U677" s="258" t="s">
        <v>265</v>
      </c>
      <c r="V677" s="258" t="s">
        <v>265</v>
      </c>
      <c r="W677" s="258" t="s">
        <v>265</v>
      </c>
      <c r="X677" s="258" t="s">
        <v>265</v>
      </c>
      <c r="Y677" s="258" t="s">
        <v>265</v>
      </c>
      <c r="Z677" s="258" t="s">
        <v>265</v>
      </c>
      <c r="AA677" s="258" t="s">
        <v>265</v>
      </c>
      <c r="AB677" s="258" t="s">
        <v>265</v>
      </c>
      <c r="AC677" s="258" t="s">
        <v>265</v>
      </c>
      <c r="AD677" s="258" t="s">
        <v>267</v>
      </c>
      <c r="AE677" s="258" t="s">
        <v>265</v>
      </c>
      <c r="AF677" s="258" t="s">
        <v>265</v>
      </c>
      <c r="AG677" s="258" t="s">
        <v>267</v>
      </c>
      <c r="AH677" s="258" t="s">
        <v>267</v>
      </c>
      <c r="AI677" s="258" t="s">
        <v>267</v>
      </c>
      <c r="AJ677" s="258" t="s">
        <v>267</v>
      </c>
      <c r="AK677" s="258" t="s">
        <v>267</v>
      </c>
      <c r="AL677" s="258" t="s">
        <v>266</v>
      </c>
      <c r="AM677" s="258" t="s">
        <v>266</v>
      </c>
      <c r="AN677" s="258" t="s">
        <v>266</v>
      </c>
      <c r="AO677" s="258" t="s">
        <v>266</v>
      </c>
      <c r="AP677" s="258" t="s">
        <v>266</v>
      </c>
    </row>
    <row r="678" spans="1:42" x14ac:dyDescent="0.2">
      <c r="A678" s="258">
        <v>209872</v>
      </c>
      <c r="B678" s="258" t="str">
        <f>VLOOKUP(A678,'[2]اعلام كامل'!$A$2:$E$7000,5,0)</f>
        <v>س4</v>
      </c>
      <c r="C678" s="258" t="s">
        <v>265</v>
      </c>
      <c r="D678" s="258" t="s">
        <v>265</v>
      </c>
      <c r="E678" s="258" t="s">
        <v>265</v>
      </c>
      <c r="F678" s="258" t="s">
        <v>265</v>
      </c>
      <c r="G678" s="258" t="s">
        <v>265</v>
      </c>
      <c r="H678" s="258" t="s">
        <v>267</v>
      </c>
      <c r="I678" s="258" t="s">
        <v>267</v>
      </c>
      <c r="J678" s="258" t="s">
        <v>265</v>
      </c>
      <c r="K678" s="258" t="s">
        <v>267</v>
      </c>
      <c r="L678" s="258" t="s">
        <v>265</v>
      </c>
      <c r="M678" s="258" t="s">
        <v>265</v>
      </c>
      <c r="N678" s="258" t="s">
        <v>265</v>
      </c>
      <c r="O678" s="258" t="s">
        <v>267</v>
      </c>
      <c r="P678" s="258" t="s">
        <v>265</v>
      </c>
      <c r="Q678" s="258" t="s">
        <v>267</v>
      </c>
      <c r="R678" s="258" t="s">
        <v>265</v>
      </c>
      <c r="S678" s="258" t="s">
        <v>267</v>
      </c>
      <c r="T678" s="258" t="s">
        <v>267</v>
      </c>
      <c r="U678" s="258" t="s">
        <v>267</v>
      </c>
      <c r="V678" s="258" t="s">
        <v>265</v>
      </c>
      <c r="W678" s="258" t="s">
        <v>267</v>
      </c>
      <c r="X678" s="258" t="s">
        <v>265</v>
      </c>
      <c r="Y678" s="258" t="s">
        <v>267</v>
      </c>
      <c r="Z678" s="258" t="s">
        <v>267</v>
      </c>
      <c r="AA678" s="258" t="s">
        <v>265</v>
      </c>
      <c r="AB678" s="258" t="s">
        <v>267</v>
      </c>
      <c r="AC678" s="258" t="s">
        <v>267</v>
      </c>
      <c r="AD678" s="258" t="s">
        <v>267</v>
      </c>
      <c r="AE678" s="258" t="s">
        <v>266</v>
      </c>
      <c r="AF678" s="258" t="s">
        <v>267</v>
      </c>
      <c r="AG678" s="258" t="s">
        <v>267</v>
      </c>
      <c r="AH678" s="258" t="s">
        <v>267</v>
      </c>
      <c r="AI678" s="258" t="s">
        <v>267</v>
      </c>
      <c r="AJ678" s="258" t="s">
        <v>267</v>
      </c>
      <c r="AK678" s="258" t="s">
        <v>267</v>
      </c>
      <c r="AL678" s="258" t="s">
        <v>266</v>
      </c>
      <c r="AM678" s="258" t="s">
        <v>266</v>
      </c>
      <c r="AN678" s="258" t="s">
        <v>266</v>
      </c>
      <c r="AO678" s="258" t="s">
        <v>266</v>
      </c>
      <c r="AP678" s="258" t="s">
        <v>266</v>
      </c>
    </row>
    <row r="679" spans="1:42" x14ac:dyDescent="0.2">
      <c r="A679" s="258">
        <v>209961</v>
      </c>
      <c r="B679" s="258" t="str">
        <f>VLOOKUP(A679,'[2]اعلام كامل'!$A$2:$E$7000,5,0)</f>
        <v>س4</v>
      </c>
      <c r="C679" s="258" t="s">
        <v>265</v>
      </c>
      <c r="D679" s="258" t="s">
        <v>266</v>
      </c>
      <c r="E679" s="258" t="s">
        <v>265</v>
      </c>
      <c r="F679" s="258" t="s">
        <v>265</v>
      </c>
      <c r="G679" s="258" t="s">
        <v>265</v>
      </c>
      <c r="H679" s="258" t="s">
        <v>265</v>
      </c>
      <c r="I679" s="258" t="s">
        <v>267</v>
      </c>
      <c r="J679" s="258" t="s">
        <v>267</v>
      </c>
      <c r="K679" s="258" t="s">
        <v>267</v>
      </c>
      <c r="L679" s="258" t="s">
        <v>267</v>
      </c>
      <c r="M679" s="258" t="s">
        <v>267</v>
      </c>
      <c r="N679" s="258" t="s">
        <v>267</v>
      </c>
      <c r="O679" s="258" t="s">
        <v>267</v>
      </c>
      <c r="P679" s="258" t="s">
        <v>267</v>
      </c>
      <c r="Q679" s="258" t="s">
        <v>265</v>
      </c>
      <c r="R679" s="258" t="s">
        <v>265</v>
      </c>
      <c r="S679" s="258" t="s">
        <v>267</v>
      </c>
      <c r="T679" s="258" t="s">
        <v>265</v>
      </c>
      <c r="U679" s="258" t="s">
        <v>267</v>
      </c>
      <c r="V679" s="258" t="s">
        <v>265</v>
      </c>
      <c r="W679" s="258" t="s">
        <v>265</v>
      </c>
      <c r="X679" s="258" t="s">
        <v>265</v>
      </c>
      <c r="Y679" s="258" t="s">
        <v>267</v>
      </c>
      <c r="Z679" s="258" t="s">
        <v>267</v>
      </c>
      <c r="AA679" s="258" t="s">
        <v>267</v>
      </c>
      <c r="AB679" s="258" t="s">
        <v>267</v>
      </c>
      <c r="AC679" s="258" t="s">
        <v>265</v>
      </c>
      <c r="AD679" s="258" t="s">
        <v>267</v>
      </c>
      <c r="AE679" s="258" t="s">
        <v>265</v>
      </c>
      <c r="AF679" s="258" t="s">
        <v>265</v>
      </c>
      <c r="AG679" s="258" t="s">
        <v>266</v>
      </c>
      <c r="AH679" s="258" t="s">
        <v>266</v>
      </c>
      <c r="AI679" s="258" t="s">
        <v>266</v>
      </c>
      <c r="AJ679" s="258" t="s">
        <v>267</v>
      </c>
      <c r="AK679" s="258" t="s">
        <v>267</v>
      </c>
      <c r="AL679" s="258" t="s">
        <v>266</v>
      </c>
      <c r="AM679" s="258" t="s">
        <v>266</v>
      </c>
      <c r="AN679" s="258" t="s">
        <v>266</v>
      </c>
      <c r="AO679" s="258" t="s">
        <v>266</v>
      </c>
      <c r="AP679" s="258" t="s">
        <v>266</v>
      </c>
    </row>
    <row r="680" spans="1:42" x14ac:dyDescent="0.2">
      <c r="A680" s="258">
        <v>209993</v>
      </c>
      <c r="B680" s="258" t="str">
        <f>VLOOKUP(A680,'[2]اعلام كامل'!$A$2:$E$7000,5,0)</f>
        <v>س4</v>
      </c>
      <c r="C680" s="258" t="s">
        <v>265</v>
      </c>
      <c r="D680" s="258" t="s">
        <v>265</v>
      </c>
      <c r="E680" s="258" t="s">
        <v>267</v>
      </c>
      <c r="F680" s="258" t="s">
        <v>265</v>
      </c>
      <c r="G680" s="258" t="s">
        <v>265</v>
      </c>
      <c r="H680" s="258" t="s">
        <v>267</v>
      </c>
      <c r="I680" s="258" t="s">
        <v>267</v>
      </c>
      <c r="J680" s="258" t="s">
        <v>267</v>
      </c>
      <c r="K680" s="258" t="s">
        <v>265</v>
      </c>
      <c r="L680" s="258" t="s">
        <v>265</v>
      </c>
      <c r="M680" s="258" t="s">
        <v>267</v>
      </c>
      <c r="N680" s="258" t="s">
        <v>267</v>
      </c>
      <c r="O680" s="258" t="s">
        <v>267</v>
      </c>
      <c r="P680" s="258" t="s">
        <v>267</v>
      </c>
      <c r="Q680" s="258" t="s">
        <v>266</v>
      </c>
      <c r="R680" s="258" t="s">
        <v>265</v>
      </c>
      <c r="S680" s="258" t="s">
        <v>265</v>
      </c>
      <c r="T680" s="258" t="s">
        <v>265</v>
      </c>
      <c r="U680" s="258" t="s">
        <v>265</v>
      </c>
      <c r="V680" s="258" t="s">
        <v>265</v>
      </c>
      <c r="W680" s="258" t="s">
        <v>267</v>
      </c>
      <c r="X680" s="258" t="s">
        <v>267</v>
      </c>
      <c r="Y680" s="258" t="s">
        <v>267</v>
      </c>
      <c r="Z680" s="258" t="s">
        <v>267</v>
      </c>
      <c r="AA680" s="258" t="s">
        <v>267</v>
      </c>
      <c r="AB680" s="258" t="s">
        <v>267</v>
      </c>
      <c r="AC680" s="258" t="s">
        <v>267</v>
      </c>
      <c r="AD680" s="258" t="s">
        <v>267</v>
      </c>
      <c r="AE680" s="258" t="s">
        <v>267</v>
      </c>
      <c r="AF680" s="258" t="s">
        <v>267</v>
      </c>
      <c r="AG680" s="258" t="s">
        <v>267</v>
      </c>
      <c r="AH680" s="258" t="s">
        <v>267</v>
      </c>
      <c r="AI680" s="258" t="s">
        <v>267</v>
      </c>
      <c r="AJ680" s="258" t="s">
        <v>267</v>
      </c>
      <c r="AK680" s="258" t="s">
        <v>267</v>
      </c>
      <c r="AL680" s="258" t="s">
        <v>266</v>
      </c>
      <c r="AM680" s="258" t="s">
        <v>266</v>
      </c>
      <c r="AN680" s="258" t="s">
        <v>266</v>
      </c>
      <c r="AO680" s="258" t="s">
        <v>266</v>
      </c>
      <c r="AP680" s="258" t="s">
        <v>266</v>
      </c>
    </row>
    <row r="681" spans="1:42" x14ac:dyDescent="0.2">
      <c r="A681" s="258">
        <v>210129</v>
      </c>
      <c r="B681" s="258" t="str">
        <f>VLOOKUP(A681,'[2]اعلام كامل'!$A$2:$E$7000,5,0)</f>
        <v>س4</v>
      </c>
      <c r="C681" s="258" t="s">
        <v>267</v>
      </c>
      <c r="D681" s="258" t="s">
        <v>267</v>
      </c>
      <c r="E681" s="258" t="s">
        <v>267</v>
      </c>
      <c r="F681" s="258" t="s">
        <v>266</v>
      </c>
      <c r="G681" s="258" t="s">
        <v>265</v>
      </c>
      <c r="H681" s="258" t="s">
        <v>265</v>
      </c>
      <c r="I681" s="258" t="s">
        <v>265</v>
      </c>
      <c r="J681" s="258" t="s">
        <v>267</v>
      </c>
      <c r="K681" s="258" t="s">
        <v>267</v>
      </c>
      <c r="L681" s="258" t="s">
        <v>267</v>
      </c>
      <c r="M681" s="258" t="s">
        <v>267</v>
      </c>
      <c r="N681" s="258" t="s">
        <v>267</v>
      </c>
      <c r="O681" s="258" t="s">
        <v>267</v>
      </c>
      <c r="P681" s="258" t="s">
        <v>265</v>
      </c>
      <c r="Q681" s="258" t="s">
        <v>265</v>
      </c>
      <c r="R681" s="258" t="s">
        <v>265</v>
      </c>
      <c r="S681" s="258" t="s">
        <v>267</v>
      </c>
      <c r="T681" s="258" t="s">
        <v>265</v>
      </c>
      <c r="U681" s="258" t="s">
        <v>265</v>
      </c>
      <c r="V681" s="258" t="s">
        <v>267</v>
      </c>
      <c r="W681" s="258" t="s">
        <v>267</v>
      </c>
      <c r="X681" s="258" t="s">
        <v>265</v>
      </c>
      <c r="Y681" s="258" t="s">
        <v>267</v>
      </c>
      <c r="Z681" s="258" t="s">
        <v>265</v>
      </c>
      <c r="AA681" s="258" t="s">
        <v>265</v>
      </c>
      <c r="AB681" s="258" t="s">
        <v>265</v>
      </c>
      <c r="AC681" s="258" t="s">
        <v>267</v>
      </c>
      <c r="AD681" s="258" t="s">
        <v>267</v>
      </c>
      <c r="AE681" s="258" t="s">
        <v>265</v>
      </c>
      <c r="AF681" s="258" t="s">
        <v>267</v>
      </c>
      <c r="AG681" s="258" t="s">
        <v>267</v>
      </c>
      <c r="AH681" s="258" t="s">
        <v>267</v>
      </c>
      <c r="AI681" s="258" t="s">
        <v>267</v>
      </c>
      <c r="AJ681" s="258" t="s">
        <v>267</v>
      </c>
      <c r="AK681" s="258" t="s">
        <v>267</v>
      </c>
      <c r="AL681" s="258" t="s">
        <v>266</v>
      </c>
      <c r="AM681" s="258" t="s">
        <v>266</v>
      </c>
      <c r="AN681" s="258" t="s">
        <v>266</v>
      </c>
      <c r="AO681" s="258" t="s">
        <v>266</v>
      </c>
      <c r="AP681" s="258" t="s">
        <v>266</v>
      </c>
    </row>
    <row r="682" spans="1:42" x14ac:dyDescent="0.2">
      <c r="A682" s="258">
        <v>210256</v>
      </c>
      <c r="B682" s="258" t="str">
        <f>VLOOKUP(A682,'[2]اعلام كامل'!$A$2:$E$7000,5,0)</f>
        <v>س4</v>
      </c>
      <c r="C682" s="258" t="s">
        <v>267</v>
      </c>
      <c r="D682" s="258" t="s">
        <v>267</v>
      </c>
      <c r="E682" s="258" t="s">
        <v>267</v>
      </c>
      <c r="F682" s="258" t="s">
        <v>267</v>
      </c>
      <c r="G682" s="258" t="s">
        <v>267</v>
      </c>
      <c r="H682" s="258" t="s">
        <v>265</v>
      </c>
      <c r="I682" s="258" t="s">
        <v>267</v>
      </c>
      <c r="J682" s="258" t="s">
        <v>265</v>
      </c>
      <c r="K682" s="258" t="s">
        <v>267</v>
      </c>
      <c r="L682" s="258" t="s">
        <v>267</v>
      </c>
      <c r="M682" s="258" t="s">
        <v>267</v>
      </c>
      <c r="N682" s="258" t="s">
        <v>267</v>
      </c>
      <c r="O682" s="258" t="s">
        <v>267</v>
      </c>
      <c r="P682" s="258" t="s">
        <v>267</v>
      </c>
      <c r="Q682" s="258" t="s">
        <v>265</v>
      </c>
      <c r="R682" s="258" t="s">
        <v>265</v>
      </c>
      <c r="S682" s="258" t="s">
        <v>265</v>
      </c>
      <c r="T682" s="258" t="s">
        <v>265</v>
      </c>
      <c r="U682" s="258" t="s">
        <v>267</v>
      </c>
      <c r="V682" s="258" t="s">
        <v>267</v>
      </c>
      <c r="W682" s="258" t="s">
        <v>265</v>
      </c>
      <c r="X682" s="258" t="s">
        <v>265</v>
      </c>
      <c r="Y682" s="258" t="s">
        <v>266</v>
      </c>
      <c r="Z682" s="258" t="s">
        <v>265</v>
      </c>
      <c r="AA682" s="258" t="s">
        <v>266</v>
      </c>
      <c r="AB682" s="258" t="s">
        <v>267</v>
      </c>
      <c r="AC682" s="258" t="s">
        <v>265</v>
      </c>
      <c r="AD682" s="258" t="s">
        <v>265</v>
      </c>
      <c r="AE682" s="258" t="s">
        <v>265</v>
      </c>
      <c r="AF682" s="258" t="s">
        <v>265</v>
      </c>
      <c r="AG682" s="258" t="s">
        <v>266</v>
      </c>
      <c r="AH682" s="258" t="s">
        <v>267</v>
      </c>
      <c r="AI682" s="258" t="s">
        <v>266</v>
      </c>
      <c r="AJ682" s="258" t="s">
        <v>266</v>
      </c>
      <c r="AK682" s="258" t="s">
        <v>266</v>
      </c>
      <c r="AL682" s="258" t="s">
        <v>266</v>
      </c>
      <c r="AM682" s="258" t="s">
        <v>266</v>
      </c>
      <c r="AN682" s="258" t="s">
        <v>266</v>
      </c>
      <c r="AO682" s="258" t="s">
        <v>266</v>
      </c>
      <c r="AP682" s="258" t="s">
        <v>266</v>
      </c>
    </row>
    <row r="683" spans="1:42" x14ac:dyDescent="0.2">
      <c r="A683" s="258">
        <v>210607</v>
      </c>
      <c r="B683" s="258" t="str">
        <f>VLOOKUP(A683,'[2]اعلام كامل'!$A$2:$E$7000,5,0)</f>
        <v>س4</v>
      </c>
      <c r="C683" s="258" t="s">
        <v>265</v>
      </c>
      <c r="D683" s="258" t="s">
        <v>266</v>
      </c>
      <c r="E683" s="258" t="s">
        <v>265</v>
      </c>
      <c r="F683" s="258" t="s">
        <v>265</v>
      </c>
      <c r="G683" s="258" t="s">
        <v>265</v>
      </c>
      <c r="H683" s="258" t="s">
        <v>265</v>
      </c>
      <c r="I683" s="258" t="s">
        <v>265</v>
      </c>
      <c r="J683" s="258" t="s">
        <v>265</v>
      </c>
      <c r="K683" s="258" t="s">
        <v>265</v>
      </c>
      <c r="L683" s="258" t="s">
        <v>267</v>
      </c>
      <c r="M683" s="258" t="s">
        <v>265</v>
      </c>
      <c r="N683" s="258" t="s">
        <v>265</v>
      </c>
      <c r="O683" s="258" t="s">
        <v>265</v>
      </c>
      <c r="P683" s="258" t="s">
        <v>265</v>
      </c>
      <c r="Q683" s="258" t="s">
        <v>265</v>
      </c>
      <c r="R683" s="258" t="s">
        <v>265</v>
      </c>
      <c r="S683" s="258" t="s">
        <v>265</v>
      </c>
      <c r="T683" s="258" t="s">
        <v>265</v>
      </c>
      <c r="U683" s="258" t="s">
        <v>265</v>
      </c>
      <c r="V683" s="258" t="s">
        <v>265</v>
      </c>
      <c r="W683" s="258" t="s">
        <v>267</v>
      </c>
      <c r="X683" s="258" t="s">
        <v>267</v>
      </c>
      <c r="Y683" s="258" t="s">
        <v>265</v>
      </c>
      <c r="Z683" s="258" t="s">
        <v>267</v>
      </c>
      <c r="AA683" s="258" t="s">
        <v>265</v>
      </c>
      <c r="AB683" s="258" t="s">
        <v>267</v>
      </c>
      <c r="AC683" s="258" t="s">
        <v>267</v>
      </c>
      <c r="AD683" s="258" t="s">
        <v>265</v>
      </c>
      <c r="AE683" s="258" t="s">
        <v>265</v>
      </c>
      <c r="AF683" s="258" t="s">
        <v>267</v>
      </c>
      <c r="AG683" s="258" t="s">
        <v>267</v>
      </c>
      <c r="AH683" s="258" t="s">
        <v>267</v>
      </c>
      <c r="AI683" s="258" t="s">
        <v>267</v>
      </c>
      <c r="AJ683" s="258" t="s">
        <v>267</v>
      </c>
      <c r="AK683" s="258" t="s">
        <v>267</v>
      </c>
      <c r="AL683" s="258" t="s">
        <v>266</v>
      </c>
      <c r="AM683" s="258" t="s">
        <v>266</v>
      </c>
      <c r="AN683" s="258" t="s">
        <v>266</v>
      </c>
      <c r="AO683" s="258" t="s">
        <v>266</v>
      </c>
      <c r="AP683" s="258" t="s">
        <v>266</v>
      </c>
    </row>
    <row r="684" spans="1:42" x14ac:dyDescent="0.2">
      <c r="A684" s="258">
        <v>210765</v>
      </c>
      <c r="B684" s="258" t="str">
        <f>VLOOKUP(A684,'[2]اعلام كامل'!$A$2:$E$7000,5,0)</f>
        <v>س4</v>
      </c>
      <c r="C684" s="258" t="s">
        <v>267</v>
      </c>
      <c r="D684" s="258" t="s">
        <v>265</v>
      </c>
      <c r="E684" s="258" t="s">
        <v>267</v>
      </c>
      <c r="F684" s="258" t="s">
        <v>265</v>
      </c>
      <c r="G684" s="258" t="s">
        <v>265</v>
      </c>
      <c r="H684" s="258" t="s">
        <v>267</v>
      </c>
      <c r="I684" s="258" t="s">
        <v>265</v>
      </c>
      <c r="J684" s="258" t="s">
        <v>265</v>
      </c>
      <c r="K684" s="258" t="s">
        <v>265</v>
      </c>
      <c r="L684" s="258" t="s">
        <v>265</v>
      </c>
      <c r="M684" s="258" t="s">
        <v>265</v>
      </c>
      <c r="N684" s="258" t="s">
        <v>267</v>
      </c>
      <c r="O684" s="258" t="s">
        <v>267</v>
      </c>
      <c r="P684" s="258" t="s">
        <v>265</v>
      </c>
      <c r="Q684" s="258" t="s">
        <v>267</v>
      </c>
      <c r="R684" s="258" t="s">
        <v>265</v>
      </c>
      <c r="S684" s="258" t="s">
        <v>265</v>
      </c>
      <c r="T684" s="258" t="s">
        <v>267</v>
      </c>
      <c r="U684" s="258" t="s">
        <v>267</v>
      </c>
      <c r="V684" s="258" t="s">
        <v>267</v>
      </c>
      <c r="W684" s="258" t="s">
        <v>267</v>
      </c>
      <c r="X684" s="258" t="s">
        <v>267</v>
      </c>
      <c r="Y684" s="258" t="s">
        <v>265</v>
      </c>
      <c r="Z684" s="258" t="s">
        <v>265</v>
      </c>
      <c r="AA684" s="258" t="s">
        <v>265</v>
      </c>
      <c r="AB684" s="258" t="s">
        <v>267</v>
      </c>
      <c r="AC684" s="258" t="s">
        <v>267</v>
      </c>
      <c r="AD684" s="258" t="s">
        <v>267</v>
      </c>
      <c r="AE684" s="258" t="s">
        <v>265</v>
      </c>
      <c r="AF684" s="258" t="s">
        <v>265</v>
      </c>
      <c r="AG684" s="258" t="s">
        <v>267</v>
      </c>
      <c r="AH684" s="258" t="s">
        <v>267</v>
      </c>
      <c r="AI684" s="258" t="s">
        <v>267</v>
      </c>
      <c r="AJ684" s="258" t="s">
        <v>267</v>
      </c>
      <c r="AK684" s="258" t="s">
        <v>267</v>
      </c>
      <c r="AL684" s="258" t="s">
        <v>266</v>
      </c>
      <c r="AM684" s="258" t="s">
        <v>266</v>
      </c>
      <c r="AN684" s="258" t="s">
        <v>266</v>
      </c>
      <c r="AO684" s="258" t="s">
        <v>266</v>
      </c>
      <c r="AP684" s="258" t="s">
        <v>266</v>
      </c>
    </row>
    <row r="685" spans="1:42" x14ac:dyDescent="0.2">
      <c r="A685" s="258">
        <v>210947</v>
      </c>
      <c r="B685" s="258" t="str">
        <f>VLOOKUP(A685,'[2]اعلام كامل'!$A$2:$E$7000,5,0)</f>
        <v>س4</v>
      </c>
      <c r="C685" s="258" t="s">
        <v>265</v>
      </c>
      <c r="D685" s="258" t="s">
        <v>265</v>
      </c>
      <c r="E685" s="258" t="s">
        <v>265</v>
      </c>
      <c r="F685" s="258" t="s">
        <v>265</v>
      </c>
      <c r="G685" s="258" t="s">
        <v>265</v>
      </c>
      <c r="H685" s="258" t="s">
        <v>267</v>
      </c>
      <c r="I685" s="258" t="s">
        <v>265</v>
      </c>
      <c r="J685" s="258" t="s">
        <v>267</v>
      </c>
      <c r="K685" s="258" t="s">
        <v>265</v>
      </c>
      <c r="L685" s="258" t="s">
        <v>265</v>
      </c>
      <c r="M685" s="258" t="s">
        <v>267</v>
      </c>
      <c r="N685" s="258" t="s">
        <v>265</v>
      </c>
      <c r="O685" s="258" t="s">
        <v>267</v>
      </c>
      <c r="P685" s="258" t="s">
        <v>265</v>
      </c>
      <c r="Q685" s="258" t="s">
        <v>267</v>
      </c>
      <c r="R685" s="258" t="s">
        <v>265</v>
      </c>
      <c r="S685" s="258" t="s">
        <v>265</v>
      </c>
      <c r="T685" s="258" t="s">
        <v>267</v>
      </c>
      <c r="U685" s="258" t="s">
        <v>267</v>
      </c>
      <c r="V685" s="258" t="s">
        <v>267</v>
      </c>
      <c r="W685" s="258" t="s">
        <v>267</v>
      </c>
      <c r="X685" s="258" t="s">
        <v>267</v>
      </c>
      <c r="Y685" s="258" t="s">
        <v>267</v>
      </c>
      <c r="Z685" s="258" t="s">
        <v>267</v>
      </c>
      <c r="AA685" s="258" t="s">
        <v>265</v>
      </c>
      <c r="AB685" s="258" t="s">
        <v>267</v>
      </c>
      <c r="AC685" s="258" t="s">
        <v>267</v>
      </c>
      <c r="AD685" s="258" t="s">
        <v>267</v>
      </c>
      <c r="AE685" s="258" t="s">
        <v>267</v>
      </c>
      <c r="AF685" s="258" t="s">
        <v>267</v>
      </c>
      <c r="AG685" s="258" t="s">
        <v>267</v>
      </c>
      <c r="AH685" s="258" t="s">
        <v>267</v>
      </c>
      <c r="AI685" s="258" t="s">
        <v>267</v>
      </c>
      <c r="AJ685" s="258" t="s">
        <v>267</v>
      </c>
      <c r="AK685" s="258" t="s">
        <v>267</v>
      </c>
      <c r="AL685" s="258" t="s">
        <v>266</v>
      </c>
      <c r="AM685" s="258" t="s">
        <v>266</v>
      </c>
      <c r="AN685" s="258" t="s">
        <v>266</v>
      </c>
      <c r="AO685" s="258" t="s">
        <v>266</v>
      </c>
      <c r="AP685" s="258" t="s">
        <v>266</v>
      </c>
    </row>
    <row r="686" spans="1:42" x14ac:dyDescent="0.2">
      <c r="A686" s="258">
        <v>211035</v>
      </c>
      <c r="B686" s="258" t="str">
        <f>VLOOKUP(A686,'[2]اعلام كامل'!$A$2:$E$7000,5,0)</f>
        <v>س4</v>
      </c>
      <c r="C686" s="258" t="s">
        <v>265</v>
      </c>
      <c r="D686" s="258" t="s">
        <v>267</v>
      </c>
      <c r="E686" s="258" t="s">
        <v>265</v>
      </c>
      <c r="F686" s="258" t="s">
        <v>267</v>
      </c>
      <c r="G686" s="258" t="s">
        <v>267</v>
      </c>
      <c r="H686" s="258" t="s">
        <v>267</v>
      </c>
      <c r="I686" s="258" t="s">
        <v>265</v>
      </c>
      <c r="J686" s="258" t="s">
        <v>267</v>
      </c>
      <c r="K686" s="258" t="s">
        <v>265</v>
      </c>
      <c r="L686" s="258" t="s">
        <v>265</v>
      </c>
      <c r="M686" s="258" t="s">
        <v>266</v>
      </c>
      <c r="N686" s="258" t="s">
        <v>267</v>
      </c>
      <c r="O686" s="258" t="s">
        <v>267</v>
      </c>
      <c r="P686" s="258" t="s">
        <v>267</v>
      </c>
      <c r="Q686" s="258" t="s">
        <v>267</v>
      </c>
      <c r="R686" s="258" t="s">
        <v>267</v>
      </c>
      <c r="S686" s="258" t="s">
        <v>267</v>
      </c>
      <c r="T686" s="258" t="s">
        <v>267</v>
      </c>
      <c r="U686" s="258" t="s">
        <v>267</v>
      </c>
      <c r="V686" s="258" t="s">
        <v>267</v>
      </c>
      <c r="W686" s="258" t="s">
        <v>267</v>
      </c>
      <c r="X686" s="258" t="s">
        <v>267</v>
      </c>
      <c r="Y686" s="258" t="s">
        <v>267</v>
      </c>
      <c r="Z686" s="258" t="s">
        <v>267</v>
      </c>
      <c r="AA686" s="258" t="s">
        <v>266</v>
      </c>
      <c r="AB686" s="258" t="s">
        <v>267</v>
      </c>
      <c r="AC686" s="258" t="s">
        <v>267</v>
      </c>
      <c r="AD686" s="258" t="s">
        <v>267</v>
      </c>
      <c r="AE686" s="258" t="s">
        <v>267</v>
      </c>
      <c r="AF686" s="258" t="s">
        <v>267</v>
      </c>
      <c r="AG686" s="258" t="s">
        <v>267</v>
      </c>
      <c r="AH686" s="258" t="s">
        <v>267</v>
      </c>
      <c r="AI686" s="258" t="s">
        <v>267</v>
      </c>
      <c r="AJ686" s="258" t="s">
        <v>267</v>
      </c>
      <c r="AK686" s="258" t="s">
        <v>267</v>
      </c>
      <c r="AL686" s="258" t="s">
        <v>266</v>
      </c>
      <c r="AM686" s="258" t="s">
        <v>266</v>
      </c>
      <c r="AN686" s="258" t="s">
        <v>266</v>
      </c>
      <c r="AO686" s="258" t="s">
        <v>266</v>
      </c>
      <c r="AP686" s="258" t="s">
        <v>266</v>
      </c>
    </row>
    <row r="687" spans="1:42" x14ac:dyDescent="0.2">
      <c r="A687" s="258">
        <v>211190</v>
      </c>
      <c r="B687" s="258" t="str">
        <f>VLOOKUP(A687,'[2]اعلام كامل'!$A$2:$E$7000,5,0)</f>
        <v>س4</v>
      </c>
      <c r="C687" s="258" t="s">
        <v>265</v>
      </c>
      <c r="D687" s="258" t="s">
        <v>265</v>
      </c>
      <c r="E687" s="258" t="s">
        <v>265</v>
      </c>
      <c r="F687" s="258" t="s">
        <v>265</v>
      </c>
      <c r="G687" s="258" t="s">
        <v>265</v>
      </c>
      <c r="H687" s="258" t="s">
        <v>265</v>
      </c>
      <c r="I687" s="258" t="s">
        <v>265</v>
      </c>
      <c r="J687" s="258" t="s">
        <v>265</v>
      </c>
      <c r="K687" s="258" t="s">
        <v>267</v>
      </c>
      <c r="L687" s="258" t="s">
        <v>267</v>
      </c>
      <c r="M687" s="258" t="s">
        <v>265</v>
      </c>
      <c r="N687" s="258" t="s">
        <v>265</v>
      </c>
      <c r="O687" s="258" t="s">
        <v>265</v>
      </c>
      <c r="P687" s="258" t="s">
        <v>265</v>
      </c>
      <c r="Q687" s="258" t="s">
        <v>267</v>
      </c>
      <c r="R687" s="258" t="s">
        <v>265</v>
      </c>
      <c r="S687" s="258" t="s">
        <v>267</v>
      </c>
      <c r="T687" s="258" t="s">
        <v>267</v>
      </c>
      <c r="U687" s="258" t="s">
        <v>267</v>
      </c>
      <c r="V687" s="258" t="s">
        <v>265</v>
      </c>
      <c r="W687" s="258" t="s">
        <v>267</v>
      </c>
      <c r="X687" s="258" t="s">
        <v>267</v>
      </c>
      <c r="Y687" s="258" t="s">
        <v>265</v>
      </c>
      <c r="Z687" s="258" t="s">
        <v>267</v>
      </c>
      <c r="AA687" s="258" t="s">
        <v>265</v>
      </c>
      <c r="AB687" s="258" t="s">
        <v>267</v>
      </c>
      <c r="AC687" s="258" t="s">
        <v>267</v>
      </c>
      <c r="AD687" s="258" t="s">
        <v>267</v>
      </c>
      <c r="AE687" s="258" t="s">
        <v>265</v>
      </c>
      <c r="AF687" s="258" t="s">
        <v>267</v>
      </c>
      <c r="AG687" s="258" t="s">
        <v>266</v>
      </c>
      <c r="AH687" s="258" t="s">
        <v>267</v>
      </c>
      <c r="AI687" s="258" t="s">
        <v>266</v>
      </c>
      <c r="AJ687" s="258" t="s">
        <v>267</v>
      </c>
      <c r="AK687" s="258" t="s">
        <v>267</v>
      </c>
      <c r="AL687" s="258" t="s">
        <v>266</v>
      </c>
      <c r="AM687" s="258" t="s">
        <v>266</v>
      </c>
      <c r="AN687" s="258" t="s">
        <v>266</v>
      </c>
      <c r="AO687" s="258" t="s">
        <v>266</v>
      </c>
      <c r="AP687" s="258" t="s">
        <v>266</v>
      </c>
    </row>
    <row r="688" spans="1:42" x14ac:dyDescent="0.2">
      <c r="A688" s="258">
        <v>211317</v>
      </c>
      <c r="B688" s="258" t="str">
        <f>VLOOKUP(A688,'[2]اعلام كامل'!$A$2:$E$7000,5,0)</f>
        <v>س4</v>
      </c>
      <c r="C688" s="258" t="s">
        <v>265</v>
      </c>
      <c r="D688" s="258" t="s">
        <v>267</v>
      </c>
      <c r="E688" s="258" t="s">
        <v>265</v>
      </c>
      <c r="F688" s="258" t="s">
        <v>265</v>
      </c>
      <c r="G688" s="258" t="s">
        <v>267</v>
      </c>
      <c r="H688" s="258" t="s">
        <v>267</v>
      </c>
      <c r="I688" s="258" t="s">
        <v>267</v>
      </c>
      <c r="J688" s="258" t="s">
        <v>267</v>
      </c>
      <c r="K688" s="258" t="s">
        <v>267</v>
      </c>
      <c r="L688" s="258" t="s">
        <v>267</v>
      </c>
      <c r="M688" s="258" t="s">
        <v>265</v>
      </c>
      <c r="N688" s="258" t="s">
        <v>267</v>
      </c>
      <c r="O688" s="258" t="s">
        <v>267</v>
      </c>
      <c r="P688" s="258" t="s">
        <v>265</v>
      </c>
      <c r="Q688" s="258" t="s">
        <v>267</v>
      </c>
      <c r="R688" s="258" t="s">
        <v>267</v>
      </c>
      <c r="S688" s="258" t="s">
        <v>267</v>
      </c>
      <c r="T688" s="258" t="s">
        <v>267</v>
      </c>
      <c r="U688" s="258" t="s">
        <v>267</v>
      </c>
      <c r="V688" s="258" t="s">
        <v>267</v>
      </c>
      <c r="W688" s="258" t="s">
        <v>267</v>
      </c>
      <c r="X688" s="258" t="s">
        <v>265</v>
      </c>
      <c r="Y688" s="258" t="s">
        <v>267</v>
      </c>
      <c r="Z688" s="258" t="s">
        <v>267</v>
      </c>
      <c r="AA688" s="258" t="s">
        <v>267</v>
      </c>
      <c r="AB688" s="258" t="s">
        <v>267</v>
      </c>
      <c r="AC688" s="258" t="s">
        <v>267</v>
      </c>
      <c r="AD688" s="258" t="s">
        <v>267</v>
      </c>
      <c r="AE688" s="258" t="s">
        <v>265</v>
      </c>
      <c r="AF688" s="258" t="s">
        <v>267</v>
      </c>
      <c r="AG688" s="258" t="s">
        <v>267</v>
      </c>
      <c r="AH688" s="258" t="s">
        <v>267</v>
      </c>
      <c r="AI688" s="258" t="s">
        <v>267</v>
      </c>
      <c r="AJ688" s="258" t="s">
        <v>267</v>
      </c>
      <c r="AK688" s="258" t="s">
        <v>267</v>
      </c>
      <c r="AL688" s="258" t="s">
        <v>266</v>
      </c>
      <c r="AM688" s="258" t="s">
        <v>266</v>
      </c>
      <c r="AN688" s="258" t="s">
        <v>266</v>
      </c>
      <c r="AO688" s="258" t="s">
        <v>266</v>
      </c>
      <c r="AP688" s="258" t="s">
        <v>266</v>
      </c>
    </row>
    <row r="689" spans="1:42" x14ac:dyDescent="0.2">
      <c r="A689" s="258">
        <v>211388</v>
      </c>
      <c r="B689" s="258" t="str">
        <f>VLOOKUP(A689,'[2]اعلام كامل'!$A$2:$E$7000,5,0)</f>
        <v>س4</v>
      </c>
      <c r="C689" s="258" t="s">
        <v>267</v>
      </c>
      <c r="D689" s="258" t="s">
        <v>265</v>
      </c>
      <c r="E689" s="258" t="s">
        <v>267</v>
      </c>
      <c r="F689" s="258" t="s">
        <v>267</v>
      </c>
      <c r="G689" s="258" t="s">
        <v>267</v>
      </c>
      <c r="H689" s="258" t="s">
        <v>267</v>
      </c>
      <c r="I689" s="258" t="s">
        <v>267</v>
      </c>
      <c r="J689" s="258" t="s">
        <v>267</v>
      </c>
      <c r="K689" s="258" t="s">
        <v>267</v>
      </c>
      <c r="L689" s="258" t="s">
        <v>267</v>
      </c>
      <c r="M689" s="258" t="s">
        <v>267</v>
      </c>
      <c r="N689" s="258" t="s">
        <v>265</v>
      </c>
      <c r="O689" s="258" t="s">
        <v>265</v>
      </c>
      <c r="P689" s="258" t="s">
        <v>265</v>
      </c>
      <c r="Q689" s="258" t="s">
        <v>266</v>
      </c>
      <c r="R689" s="258" t="s">
        <v>267</v>
      </c>
      <c r="S689" s="258" t="s">
        <v>267</v>
      </c>
      <c r="T689" s="258" t="s">
        <v>265</v>
      </c>
      <c r="U689" s="258" t="s">
        <v>267</v>
      </c>
      <c r="V689" s="258" t="s">
        <v>267</v>
      </c>
      <c r="W689" s="258" t="s">
        <v>267</v>
      </c>
      <c r="X689" s="258" t="s">
        <v>265</v>
      </c>
      <c r="Y689" s="258" t="s">
        <v>267</v>
      </c>
      <c r="Z689" s="258" t="s">
        <v>267</v>
      </c>
      <c r="AA689" s="258" t="s">
        <v>267</v>
      </c>
      <c r="AB689" s="258" t="s">
        <v>267</v>
      </c>
      <c r="AC689" s="258" t="s">
        <v>267</v>
      </c>
      <c r="AD689" s="258" t="s">
        <v>267</v>
      </c>
      <c r="AE689" s="258" t="s">
        <v>266</v>
      </c>
      <c r="AF689" s="258" t="s">
        <v>267</v>
      </c>
      <c r="AG689" s="258" t="s">
        <v>266</v>
      </c>
      <c r="AH689" s="258" t="s">
        <v>267</v>
      </c>
      <c r="AI689" s="258" t="s">
        <v>266</v>
      </c>
      <c r="AJ689" s="258" t="s">
        <v>267</v>
      </c>
      <c r="AK689" s="258" t="s">
        <v>266</v>
      </c>
      <c r="AL689" s="258" t="s">
        <v>266</v>
      </c>
      <c r="AM689" s="258" t="s">
        <v>266</v>
      </c>
      <c r="AN689" s="258" t="s">
        <v>266</v>
      </c>
      <c r="AO689" s="258" t="s">
        <v>266</v>
      </c>
      <c r="AP689" s="258" t="s">
        <v>266</v>
      </c>
    </row>
    <row r="690" spans="1:42" x14ac:dyDescent="0.2">
      <c r="A690" s="258">
        <v>211454</v>
      </c>
      <c r="B690" s="258" t="str">
        <f>VLOOKUP(A690,'[2]اعلام كامل'!$A$2:$E$7000,5,0)</f>
        <v>س4</v>
      </c>
      <c r="C690" s="258" t="s">
        <v>265</v>
      </c>
      <c r="D690" s="258" t="s">
        <v>267</v>
      </c>
      <c r="E690" s="258" t="s">
        <v>265</v>
      </c>
      <c r="F690" s="258" t="s">
        <v>265</v>
      </c>
      <c r="G690" s="258" t="s">
        <v>265</v>
      </c>
      <c r="H690" s="258" t="s">
        <v>265</v>
      </c>
      <c r="I690" s="258" t="s">
        <v>265</v>
      </c>
      <c r="J690" s="258" t="s">
        <v>267</v>
      </c>
      <c r="K690" s="258" t="s">
        <v>267</v>
      </c>
      <c r="L690" s="258" t="s">
        <v>265</v>
      </c>
      <c r="M690" s="258" t="s">
        <v>265</v>
      </c>
      <c r="N690" s="258" t="s">
        <v>267</v>
      </c>
      <c r="O690" s="258" t="s">
        <v>267</v>
      </c>
      <c r="P690" s="258" t="s">
        <v>265</v>
      </c>
      <c r="Q690" s="258" t="s">
        <v>267</v>
      </c>
      <c r="R690" s="258" t="s">
        <v>267</v>
      </c>
      <c r="S690" s="258" t="s">
        <v>265</v>
      </c>
      <c r="T690" s="258" t="s">
        <v>267</v>
      </c>
      <c r="U690" s="258" t="s">
        <v>265</v>
      </c>
      <c r="V690" s="258" t="s">
        <v>265</v>
      </c>
      <c r="W690" s="258" t="s">
        <v>267</v>
      </c>
      <c r="X690" s="258" t="s">
        <v>265</v>
      </c>
      <c r="Y690" s="258" t="s">
        <v>265</v>
      </c>
      <c r="Z690" s="258" t="s">
        <v>265</v>
      </c>
      <c r="AA690" s="258" t="s">
        <v>265</v>
      </c>
      <c r="AB690" s="258" t="s">
        <v>266</v>
      </c>
      <c r="AC690" s="258" t="s">
        <v>267</v>
      </c>
      <c r="AD690" s="258" t="s">
        <v>267</v>
      </c>
      <c r="AE690" s="258" t="s">
        <v>267</v>
      </c>
      <c r="AF690" s="258" t="s">
        <v>267</v>
      </c>
      <c r="AG690" s="258" t="s">
        <v>266</v>
      </c>
      <c r="AH690" s="258" t="s">
        <v>267</v>
      </c>
      <c r="AI690" s="258" t="s">
        <v>266</v>
      </c>
      <c r="AJ690" s="258" t="s">
        <v>267</v>
      </c>
      <c r="AK690" s="258" t="s">
        <v>267</v>
      </c>
      <c r="AL690" s="258" t="s">
        <v>266</v>
      </c>
      <c r="AM690" s="258" t="s">
        <v>266</v>
      </c>
      <c r="AN690" s="258" t="s">
        <v>266</v>
      </c>
      <c r="AO690" s="258" t="s">
        <v>266</v>
      </c>
      <c r="AP690" s="258" t="s">
        <v>266</v>
      </c>
    </row>
    <row r="691" spans="1:42" x14ac:dyDescent="0.2">
      <c r="A691" s="258">
        <v>211458</v>
      </c>
      <c r="B691" s="258" t="str">
        <f>VLOOKUP(A691,'[2]اعلام كامل'!$A$2:$E$7000,5,0)</f>
        <v>س4</v>
      </c>
      <c r="C691" s="258" t="s">
        <v>267</v>
      </c>
      <c r="D691" s="258" t="s">
        <v>267</v>
      </c>
      <c r="E691" s="258" t="s">
        <v>265</v>
      </c>
      <c r="F691" s="258" t="s">
        <v>267</v>
      </c>
      <c r="G691" s="258" t="s">
        <v>265</v>
      </c>
      <c r="H691" s="258" t="s">
        <v>265</v>
      </c>
      <c r="I691" s="258" t="s">
        <v>267</v>
      </c>
      <c r="J691" s="258" t="s">
        <v>265</v>
      </c>
      <c r="K691" s="258" t="s">
        <v>265</v>
      </c>
      <c r="L691" s="258" t="s">
        <v>265</v>
      </c>
      <c r="M691" s="258" t="s">
        <v>267</v>
      </c>
      <c r="N691" s="258" t="s">
        <v>267</v>
      </c>
      <c r="O691" s="258" t="s">
        <v>267</v>
      </c>
      <c r="P691" s="258" t="s">
        <v>265</v>
      </c>
      <c r="Q691" s="258" t="s">
        <v>267</v>
      </c>
      <c r="R691" s="258" t="s">
        <v>267</v>
      </c>
      <c r="S691" s="258" t="s">
        <v>267</v>
      </c>
      <c r="T691" s="258" t="s">
        <v>265</v>
      </c>
      <c r="U691" s="258" t="s">
        <v>265</v>
      </c>
      <c r="V691" s="258" t="s">
        <v>265</v>
      </c>
      <c r="W691" s="258" t="s">
        <v>267</v>
      </c>
      <c r="X691" s="258" t="s">
        <v>267</v>
      </c>
      <c r="Y691" s="258" t="s">
        <v>265</v>
      </c>
      <c r="Z691" s="258" t="s">
        <v>267</v>
      </c>
      <c r="AA691" s="258" t="s">
        <v>267</v>
      </c>
      <c r="AB691" s="258" t="s">
        <v>267</v>
      </c>
      <c r="AC691" s="258" t="s">
        <v>265</v>
      </c>
      <c r="AD691" s="258" t="s">
        <v>265</v>
      </c>
      <c r="AE691" s="258" t="s">
        <v>265</v>
      </c>
      <c r="AF691" s="258" t="s">
        <v>265</v>
      </c>
      <c r="AG691" s="258" t="s">
        <v>267</v>
      </c>
      <c r="AH691" s="258" t="s">
        <v>267</v>
      </c>
      <c r="AI691" s="258" t="s">
        <v>266</v>
      </c>
      <c r="AJ691" s="258" t="s">
        <v>267</v>
      </c>
      <c r="AK691" s="258" t="s">
        <v>266</v>
      </c>
      <c r="AL691" s="258" t="s">
        <v>266</v>
      </c>
      <c r="AM691" s="258" t="s">
        <v>266</v>
      </c>
      <c r="AN691" s="258" t="s">
        <v>266</v>
      </c>
      <c r="AO691" s="258" t="s">
        <v>266</v>
      </c>
      <c r="AP691" s="258" t="s">
        <v>266</v>
      </c>
    </row>
    <row r="692" spans="1:42" x14ac:dyDescent="0.2">
      <c r="A692" s="258">
        <v>211515</v>
      </c>
      <c r="B692" s="258" t="str">
        <f>VLOOKUP(A692,'[2]اعلام كامل'!$A$2:$E$7000,5,0)</f>
        <v>س4</v>
      </c>
      <c r="C692" s="258" t="s">
        <v>267</v>
      </c>
      <c r="D692" s="258" t="s">
        <v>267</v>
      </c>
      <c r="E692" s="258" t="s">
        <v>265</v>
      </c>
      <c r="F692" s="258" t="s">
        <v>265</v>
      </c>
      <c r="G692" s="258" t="s">
        <v>265</v>
      </c>
      <c r="H692" s="258" t="s">
        <v>267</v>
      </c>
      <c r="I692" s="258" t="s">
        <v>265</v>
      </c>
      <c r="J692" s="258" t="s">
        <v>265</v>
      </c>
      <c r="K692" s="258" t="s">
        <v>267</v>
      </c>
      <c r="L692" s="258" t="s">
        <v>267</v>
      </c>
      <c r="M692" s="258" t="s">
        <v>265</v>
      </c>
      <c r="N692" s="258" t="s">
        <v>265</v>
      </c>
      <c r="O692" s="258" t="s">
        <v>267</v>
      </c>
      <c r="P692" s="258" t="s">
        <v>265</v>
      </c>
      <c r="Q692" s="258" t="s">
        <v>267</v>
      </c>
      <c r="R692" s="258" t="s">
        <v>267</v>
      </c>
      <c r="S692" s="258" t="s">
        <v>265</v>
      </c>
      <c r="T692" s="258" t="s">
        <v>267</v>
      </c>
      <c r="U692" s="258" t="s">
        <v>267</v>
      </c>
      <c r="V692" s="258" t="s">
        <v>265</v>
      </c>
      <c r="W692" s="258" t="s">
        <v>267</v>
      </c>
      <c r="X692" s="258" t="s">
        <v>267</v>
      </c>
      <c r="Y692" s="258" t="s">
        <v>265</v>
      </c>
      <c r="Z692" s="258" t="s">
        <v>265</v>
      </c>
      <c r="AA692" s="258" t="s">
        <v>265</v>
      </c>
      <c r="AB692" s="258" t="s">
        <v>265</v>
      </c>
      <c r="AC692" s="258" t="s">
        <v>265</v>
      </c>
      <c r="AD692" s="258" t="s">
        <v>265</v>
      </c>
      <c r="AE692" s="258" t="s">
        <v>265</v>
      </c>
      <c r="AF692" s="258" t="s">
        <v>265</v>
      </c>
      <c r="AG692" s="258" t="s">
        <v>267</v>
      </c>
      <c r="AH692" s="258" t="s">
        <v>267</v>
      </c>
      <c r="AI692" s="258" t="s">
        <v>267</v>
      </c>
      <c r="AJ692" s="258" t="s">
        <v>267</v>
      </c>
      <c r="AK692" s="258" t="s">
        <v>267</v>
      </c>
      <c r="AL692" s="258" t="s">
        <v>266</v>
      </c>
      <c r="AM692" s="258" t="s">
        <v>266</v>
      </c>
      <c r="AN692" s="258" t="s">
        <v>266</v>
      </c>
      <c r="AO692" s="258" t="s">
        <v>266</v>
      </c>
      <c r="AP692" s="258" t="s">
        <v>266</v>
      </c>
    </row>
    <row r="693" spans="1:42" x14ac:dyDescent="0.2">
      <c r="A693" s="258">
        <v>211543</v>
      </c>
      <c r="B693" s="258" t="str">
        <f>VLOOKUP(A693,'[2]اعلام كامل'!$A$2:$E$7000,5,0)</f>
        <v>س4</v>
      </c>
      <c r="C693" s="258" t="s">
        <v>265</v>
      </c>
      <c r="D693" s="258" t="s">
        <v>267</v>
      </c>
      <c r="E693" s="258" t="s">
        <v>267</v>
      </c>
      <c r="F693" s="258" t="s">
        <v>265</v>
      </c>
      <c r="G693" s="258" t="s">
        <v>265</v>
      </c>
      <c r="H693" s="258" t="s">
        <v>267</v>
      </c>
      <c r="I693" s="258" t="s">
        <v>267</v>
      </c>
      <c r="J693" s="258" t="s">
        <v>265</v>
      </c>
      <c r="K693" s="258" t="s">
        <v>267</v>
      </c>
      <c r="L693" s="258" t="s">
        <v>267</v>
      </c>
      <c r="M693" s="258" t="s">
        <v>267</v>
      </c>
      <c r="N693" s="258" t="s">
        <v>267</v>
      </c>
      <c r="O693" s="258" t="s">
        <v>267</v>
      </c>
      <c r="P693" s="258" t="s">
        <v>267</v>
      </c>
      <c r="Q693" s="258" t="s">
        <v>265</v>
      </c>
      <c r="R693" s="258" t="s">
        <v>265</v>
      </c>
      <c r="S693" s="258" t="s">
        <v>265</v>
      </c>
      <c r="T693" s="258" t="s">
        <v>267</v>
      </c>
      <c r="U693" s="258" t="s">
        <v>267</v>
      </c>
      <c r="V693" s="258" t="s">
        <v>267</v>
      </c>
      <c r="W693" s="258" t="s">
        <v>267</v>
      </c>
      <c r="X693" s="258" t="s">
        <v>267</v>
      </c>
      <c r="Y693" s="258" t="s">
        <v>267</v>
      </c>
      <c r="Z693" s="258" t="s">
        <v>267</v>
      </c>
      <c r="AA693" s="258" t="s">
        <v>265</v>
      </c>
      <c r="AB693" s="258" t="s">
        <v>265</v>
      </c>
      <c r="AC693" s="258" t="s">
        <v>267</v>
      </c>
      <c r="AD693" s="258" t="s">
        <v>265</v>
      </c>
      <c r="AE693" s="258" t="s">
        <v>267</v>
      </c>
      <c r="AF693" s="258" t="s">
        <v>265</v>
      </c>
      <c r="AG693" s="258" t="s">
        <v>267</v>
      </c>
      <c r="AH693" s="258" t="s">
        <v>267</v>
      </c>
      <c r="AI693" s="258" t="s">
        <v>267</v>
      </c>
      <c r="AJ693" s="258" t="s">
        <v>267</v>
      </c>
      <c r="AK693" s="258" t="s">
        <v>267</v>
      </c>
      <c r="AL693" s="258" t="s">
        <v>266</v>
      </c>
      <c r="AM693" s="258" t="s">
        <v>266</v>
      </c>
      <c r="AN693" s="258" t="s">
        <v>266</v>
      </c>
      <c r="AO693" s="258" t="s">
        <v>266</v>
      </c>
      <c r="AP693" s="258" t="s">
        <v>266</v>
      </c>
    </row>
    <row r="694" spans="1:42" x14ac:dyDescent="0.2">
      <c r="A694" s="258">
        <v>211556</v>
      </c>
      <c r="B694" s="258" t="str">
        <f>VLOOKUP(A694,'[2]اعلام كامل'!$A$2:$E$7000,5,0)</f>
        <v>س4</v>
      </c>
      <c r="C694" s="258" t="s">
        <v>267</v>
      </c>
      <c r="D694" s="258" t="s">
        <v>267</v>
      </c>
      <c r="E694" s="258" t="s">
        <v>267</v>
      </c>
      <c r="F694" s="258" t="s">
        <v>267</v>
      </c>
      <c r="G694" s="258" t="s">
        <v>265</v>
      </c>
      <c r="H694" s="258" t="s">
        <v>265</v>
      </c>
      <c r="I694" s="258" t="s">
        <v>267</v>
      </c>
      <c r="J694" s="258" t="s">
        <v>267</v>
      </c>
      <c r="K694" s="258" t="s">
        <v>267</v>
      </c>
      <c r="L694" s="258" t="s">
        <v>267</v>
      </c>
      <c r="M694" s="258" t="s">
        <v>267</v>
      </c>
      <c r="N694" s="258" t="s">
        <v>267</v>
      </c>
      <c r="O694" s="258" t="s">
        <v>267</v>
      </c>
      <c r="P694" s="258" t="s">
        <v>267</v>
      </c>
      <c r="Q694" s="258" t="s">
        <v>267</v>
      </c>
      <c r="R694" s="258" t="s">
        <v>267</v>
      </c>
      <c r="S694" s="258" t="s">
        <v>265</v>
      </c>
      <c r="T694" s="258" t="s">
        <v>267</v>
      </c>
      <c r="U694" s="258" t="s">
        <v>267</v>
      </c>
      <c r="V694" s="258" t="s">
        <v>267</v>
      </c>
      <c r="W694" s="258" t="s">
        <v>267</v>
      </c>
      <c r="X694" s="258" t="s">
        <v>267</v>
      </c>
      <c r="Y694" s="258" t="s">
        <v>267</v>
      </c>
      <c r="Z694" s="258" t="s">
        <v>267</v>
      </c>
      <c r="AA694" s="258" t="s">
        <v>267</v>
      </c>
      <c r="AB694" s="258" t="s">
        <v>267</v>
      </c>
      <c r="AC694" s="258" t="s">
        <v>267</v>
      </c>
      <c r="AD694" s="258" t="s">
        <v>267</v>
      </c>
      <c r="AE694" s="258" t="s">
        <v>265</v>
      </c>
      <c r="AF694" s="258" t="s">
        <v>267</v>
      </c>
      <c r="AG694" s="258" t="s">
        <v>267</v>
      </c>
      <c r="AH694" s="258" t="s">
        <v>267</v>
      </c>
      <c r="AI694" s="258" t="s">
        <v>267</v>
      </c>
      <c r="AJ694" s="258" t="s">
        <v>267</v>
      </c>
      <c r="AK694" s="258" t="s">
        <v>267</v>
      </c>
      <c r="AL694" s="258" t="s">
        <v>266</v>
      </c>
      <c r="AM694" s="258" t="s">
        <v>266</v>
      </c>
      <c r="AN694" s="258" t="s">
        <v>266</v>
      </c>
      <c r="AO694" s="258" t="s">
        <v>266</v>
      </c>
      <c r="AP694" s="258" t="s">
        <v>266</v>
      </c>
    </row>
    <row r="695" spans="1:42" x14ac:dyDescent="0.2">
      <c r="A695" s="258">
        <v>211571</v>
      </c>
      <c r="B695" s="258" t="str">
        <f>VLOOKUP(A695,'[2]اعلام كامل'!$A$2:$E$7000,5,0)</f>
        <v>س4</v>
      </c>
      <c r="C695" s="258" t="s">
        <v>267</v>
      </c>
      <c r="D695" s="258" t="s">
        <v>267</v>
      </c>
      <c r="E695" s="258" t="s">
        <v>267</v>
      </c>
      <c r="F695" s="258" t="s">
        <v>267</v>
      </c>
      <c r="G695" s="258" t="s">
        <v>265</v>
      </c>
      <c r="H695" s="258" t="s">
        <v>265</v>
      </c>
      <c r="I695" s="258" t="s">
        <v>267</v>
      </c>
      <c r="J695" s="258" t="s">
        <v>265</v>
      </c>
      <c r="K695" s="258" t="s">
        <v>267</v>
      </c>
      <c r="L695" s="258" t="s">
        <v>267</v>
      </c>
      <c r="M695" s="258" t="s">
        <v>267</v>
      </c>
      <c r="N695" s="258" t="s">
        <v>265</v>
      </c>
      <c r="O695" s="258" t="s">
        <v>267</v>
      </c>
      <c r="P695" s="258" t="s">
        <v>265</v>
      </c>
      <c r="Q695" s="258" t="s">
        <v>267</v>
      </c>
      <c r="R695" s="258" t="s">
        <v>265</v>
      </c>
      <c r="S695" s="258" t="s">
        <v>265</v>
      </c>
      <c r="T695" s="258" t="s">
        <v>267</v>
      </c>
      <c r="U695" s="258" t="s">
        <v>267</v>
      </c>
      <c r="V695" s="258" t="s">
        <v>265</v>
      </c>
      <c r="W695" s="258" t="s">
        <v>267</v>
      </c>
      <c r="X695" s="258" t="s">
        <v>265</v>
      </c>
      <c r="Y695" s="258" t="s">
        <v>265</v>
      </c>
      <c r="Z695" s="258" t="s">
        <v>265</v>
      </c>
      <c r="AA695" s="258" t="s">
        <v>265</v>
      </c>
      <c r="AB695" s="258" t="s">
        <v>267</v>
      </c>
      <c r="AC695" s="258" t="s">
        <v>265</v>
      </c>
      <c r="AD695" s="258" t="s">
        <v>267</v>
      </c>
      <c r="AE695" s="258" t="s">
        <v>265</v>
      </c>
      <c r="AF695" s="258" t="s">
        <v>267</v>
      </c>
      <c r="AG695" s="258" t="s">
        <v>267</v>
      </c>
      <c r="AH695" s="258" t="s">
        <v>267</v>
      </c>
      <c r="AI695" s="258" t="s">
        <v>267</v>
      </c>
      <c r="AJ695" s="258" t="s">
        <v>267</v>
      </c>
      <c r="AK695" s="258" t="s">
        <v>267</v>
      </c>
      <c r="AL695" s="258" t="s">
        <v>266</v>
      </c>
      <c r="AM695" s="258" t="s">
        <v>266</v>
      </c>
      <c r="AN695" s="258" t="s">
        <v>266</v>
      </c>
      <c r="AO695" s="258" t="s">
        <v>266</v>
      </c>
      <c r="AP695" s="258" t="s">
        <v>266</v>
      </c>
    </row>
    <row r="696" spans="1:42" x14ac:dyDescent="0.2">
      <c r="A696" s="258">
        <v>211581</v>
      </c>
      <c r="B696" s="258" t="str">
        <f>VLOOKUP(A696,'[2]اعلام كامل'!$A$2:$E$7000,5,0)</f>
        <v>س4</v>
      </c>
      <c r="C696" s="258" t="s">
        <v>265</v>
      </c>
      <c r="D696" s="258" t="s">
        <v>267</v>
      </c>
      <c r="E696" s="258" t="s">
        <v>265</v>
      </c>
      <c r="F696" s="258" t="s">
        <v>265</v>
      </c>
      <c r="G696" s="258" t="s">
        <v>265</v>
      </c>
      <c r="H696" s="258" t="s">
        <v>267</v>
      </c>
      <c r="I696" s="258" t="s">
        <v>265</v>
      </c>
      <c r="J696" s="258" t="s">
        <v>265</v>
      </c>
      <c r="K696" s="258" t="s">
        <v>267</v>
      </c>
      <c r="L696" s="258" t="s">
        <v>265</v>
      </c>
      <c r="M696" s="258" t="s">
        <v>265</v>
      </c>
      <c r="N696" s="258" t="s">
        <v>265</v>
      </c>
      <c r="O696" s="258" t="s">
        <v>265</v>
      </c>
      <c r="P696" s="258" t="s">
        <v>265</v>
      </c>
      <c r="Q696" s="258" t="s">
        <v>265</v>
      </c>
      <c r="R696" s="258" t="s">
        <v>267</v>
      </c>
      <c r="S696" s="258" t="s">
        <v>265</v>
      </c>
      <c r="T696" s="258" t="s">
        <v>267</v>
      </c>
      <c r="U696" s="258" t="s">
        <v>267</v>
      </c>
      <c r="V696" s="258" t="s">
        <v>267</v>
      </c>
      <c r="W696" s="258" t="s">
        <v>267</v>
      </c>
      <c r="X696" s="258" t="s">
        <v>267</v>
      </c>
      <c r="Y696" s="258" t="s">
        <v>265</v>
      </c>
      <c r="Z696" s="258" t="s">
        <v>267</v>
      </c>
      <c r="AA696" s="258" t="s">
        <v>265</v>
      </c>
      <c r="AB696" s="258" t="s">
        <v>267</v>
      </c>
      <c r="AC696" s="258" t="s">
        <v>267</v>
      </c>
      <c r="AD696" s="258" t="s">
        <v>267</v>
      </c>
      <c r="AE696" s="258" t="s">
        <v>265</v>
      </c>
      <c r="AF696" s="258" t="s">
        <v>265</v>
      </c>
      <c r="AG696" s="258" t="s">
        <v>267</v>
      </c>
      <c r="AH696" s="258" t="s">
        <v>267</v>
      </c>
      <c r="AI696" s="258" t="s">
        <v>267</v>
      </c>
      <c r="AJ696" s="258" t="s">
        <v>267</v>
      </c>
      <c r="AK696" s="258" t="s">
        <v>267</v>
      </c>
      <c r="AL696" s="258" t="s">
        <v>266</v>
      </c>
      <c r="AM696" s="258" t="s">
        <v>266</v>
      </c>
      <c r="AN696" s="258" t="s">
        <v>266</v>
      </c>
      <c r="AO696" s="258" t="s">
        <v>266</v>
      </c>
      <c r="AP696" s="258" t="s">
        <v>266</v>
      </c>
    </row>
    <row r="697" spans="1:42" x14ac:dyDescent="0.2">
      <c r="A697" s="258">
        <v>211585</v>
      </c>
      <c r="B697" s="258" t="str">
        <f>VLOOKUP(A697,'[2]اعلام كامل'!$A$2:$E$7000,5,0)</f>
        <v>س4</v>
      </c>
      <c r="C697" s="258" t="s">
        <v>265</v>
      </c>
      <c r="D697" s="258" t="s">
        <v>267</v>
      </c>
      <c r="E697" s="258" t="s">
        <v>267</v>
      </c>
      <c r="F697" s="258" t="s">
        <v>265</v>
      </c>
      <c r="G697" s="258" t="s">
        <v>267</v>
      </c>
      <c r="H697" s="258" t="s">
        <v>265</v>
      </c>
      <c r="I697" s="258" t="s">
        <v>265</v>
      </c>
      <c r="J697" s="258" t="s">
        <v>265</v>
      </c>
      <c r="K697" s="258" t="s">
        <v>267</v>
      </c>
      <c r="L697" s="258" t="s">
        <v>267</v>
      </c>
      <c r="M697" s="258" t="s">
        <v>267</v>
      </c>
      <c r="N697" s="258" t="s">
        <v>267</v>
      </c>
      <c r="O697" s="258" t="s">
        <v>267</v>
      </c>
      <c r="P697" s="258" t="s">
        <v>267</v>
      </c>
      <c r="Q697" s="258" t="s">
        <v>267</v>
      </c>
      <c r="R697" s="258" t="s">
        <v>267</v>
      </c>
      <c r="S697" s="258" t="s">
        <v>267</v>
      </c>
      <c r="T697" s="258" t="s">
        <v>267</v>
      </c>
      <c r="U697" s="258" t="s">
        <v>267</v>
      </c>
      <c r="V697" s="258" t="s">
        <v>267</v>
      </c>
      <c r="W697" s="258" t="s">
        <v>267</v>
      </c>
      <c r="X697" s="258" t="s">
        <v>267</v>
      </c>
      <c r="Y697" s="258" t="s">
        <v>265</v>
      </c>
      <c r="Z697" s="258" t="s">
        <v>267</v>
      </c>
      <c r="AA697" s="258" t="s">
        <v>265</v>
      </c>
      <c r="AB697" s="258" t="s">
        <v>267</v>
      </c>
      <c r="AC697" s="258" t="s">
        <v>267</v>
      </c>
      <c r="AD697" s="258" t="s">
        <v>265</v>
      </c>
      <c r="AE697" s="258" t="s">
        <v>265</v>
      </c>
      <c r="AF697" s="258" t="s">
        <v>267</v>
      </c>
      <c r="AG697" s="258" t="s">
        <v>267</v>
      </c>
      <c r="AH697" s="258" t="s">
        <v>267</v>
      </c>
      <c r="AI697" s="258" t="s">
        <v>267</v>
      </c>
      <c r="AJ697" s="258" t="s">
        <v>267</v>
      </c>
      <c r="AK697" s="258" t="s">
        <v>267</v>
      </c>
      <c r="AL697" s="258" t="s">
        <v>266</v>
      </c>
      <c r="AM697" s="258" t="s">
        <v>266</v>
      </c>
      <c r="AN697" s="258" t="s">
        <v>266</v>
      </c>
      <c r="AO697" s="258" t="s">
        <v>266</v>
      </c>
      <c r="AP697" s="258" t="s">
        <v>266</v>
      </c>
    </row>
    <row r="698" spans="1:42" x14ac:dyDescent="0.2">
      <c r="A698" s="258">
        <v>211619</v>
      </c>
      <c r="B698" s="258" t="str">
        <f>VLOOKUP(A698,'[2]اعلام كامل'!$A$2:$E$7000,5,0)</f>
        <v>س4</v>
      </c>
      <c r="C698" s="258" t="s">
        <v>265</v>
      </c>
      <c r="D698" s="258" t="s">
        <v>267</v>
      </c>
      <c r="E698" s="258" t="s">
        <v>267</v>
      </c>
      <c r="F698" s="258" t="s">
        <v>267</v>
      </c>
      <c r="G698" s="258" t="s">
        <v>267</v>
      </c>
      <c r="H698" s="258" t="s">
        <v>265</v>
      </c>
      <c r="I698" s="258" t="s">
        <v>265</v>
      </c>
      <c r="J698" s="258" t="s">
        <v>267</v>
      </c>
      <c r="K698" s="258" t="s">
        <v>265</v>
      </c>
      <c r="L698" s="258" t="s">
        <v>265</v>
      </c>
      <c r="M698" s="258" t="s">
        <v>265</v>
      </c>
      <c r="N698" s="258" t="s">
        <v>267</v>
      </c>
      <c r="O698" s="258" t="s">
        <v>267</v>
      </c>
      <c r="P698" s="258" t="s">
        <v>267</v>
      </c>
      <c r="Q698" s="258" t="s">
        <v>267</v>
      </c>
      <c r="R698" s="258" t="s">
        <v>267</v>
      </c>
      <c r="S698" s="258" t="s">
        <v>267</v>
      </c>
      <c r="T698" s="258" t="s">
        <v>265</v>
      </c>
      <c r="U698" s="258" t="s">
        <v>267</v>
      </c>
      <c r="V698" s="258" t="s">
        <v>267</v>
      </c>
      <c r="W698" s="258" t="s">
        <v>267</v>
      </c>
      <c r="X698" s="258" t="s">
        <v>267</v>
      </c>
      <c r="Y698" s="258" t="s">
        <v>265</v>
      </c>
      <c r="Z698" s="258" t="s">
        <v>267</v>
      </c>
      <c r="AA698" s="258" t="s">
        <v>265</v>
      </c>
      <c r="AB698" s="258" t="s">
        <v>267</v>
      </c>
      <c r="AC698" s="258" t="s">
        <v>267</v>
      </c>
      <c r="AD698" s="258" t="s">
        <v>267</v>
      </c>
      <c r="AE698" s="258" t="s">
        <v>265</v>
      </c>
      <c r="AF698" s="258" t="s">
        <v>266</v>
      </c>
      <c r="AG698" s="258" t="s">
        <v>266</v>
      </c>
      <c r="AH698" s="258" t="s">
        <v>267</v>
      </c>
      <c r="AI698" s="258" t="s">
        <v>267</v>
      </c>
      <c r="AJ698" s="258" t="s">
        <v>266</v>
      </c>
      <c r="AK698" s="258" t="s">
        <v>267</v>
      </c>
      <c r="AL698" s="258" t="s">
        <v>266</v>
      </c>
      <c r="AM698" s="258" t="s">
        <v>266</v>
      </c>
      <c r="AN698" s="258" t="s">
        <v>266</v>
      </c>
      <c r="AO698" s="258" t="s">
        <v>266</v>
      </c>
      <c r="AP698" s="258" t="s">
        <v>266</v>
      </c>
    </row>
    <row r="699" spans="1:42" x14ac:dyDescent="0.2">
      <c r="A699" s="258">
        <v>211620</v>
      </c>
      <c r="B699" s="258" t="str">
        <f>VLOOKUP(A699,'[2]اعلام كامل'!$A$2:$E$7000,5,0)</f>
        <v>س4</v>
      </c>
      <c r="C699" s="258" t="s">
        <v>265</v>
      </c>
      <c r="D699" s="258" t="s">
        <v>265</v>
      </c>
      <c r="E699" s="258" t="s">
        <v>265</v>
      </c>
      <c r="F699" s="258" t="s">
        <v>265</v>
      </c>
      <c r="G699" s="258" t="s">
        <v>267</v>
      </c>
      <c r="H699" s="258" t="s">
        <v>267</v>
      </c>
      <c r="I699" s="258" t="s">
        <v>265</v>
      </c>
      <c r="J699" s="258" t="s">
        <v>267</v>
      </c>
      <c r="K699" s="258" t="s">
        <v>265</v>
      </c>
      <c r="L699" s="258" t="s">
        <v>265</v>
      </c>
      <c r="M699" s="258" t="s">
        <v>265</v>
      </c>
      <c r="N699" s="258" t="s">
        <v>265</v>
      </c>
      <c r="O699" s="258" t="s">
        <v>267</v>
      </c>
      <c r="P699" s="258" t="s">
        <v>267</v>
      </c>
      <c r="Q699" s="258" t="s">
        <v>267</v>
      </c>
      <c r="R699" s="258" t="s">
        <v>267</v>
      </c>
      <c r="S699" s="258" t="s">
        <v>267</v>
      </c>
      <c r="T699" s="258" t="s">
        <v>267</v>
      </c>
      <c r="U699" s="258" t="s">
        <v>267</v>
      </c>
      <c r="V699" s="258" t="s">
        <v>267</v>
      </c>
      <c r="W699" s="258" t="s">
        <v>267</v>
      </c>
      <c r="X699" s="258" t="s">
        <v>267</v>
      </c>
      <c r="Y699" s="258" t="s">
        <v>265</v>
      </c>
      <c r="Z699" s="258" t="s">
        <v>267</v>
      </c>
      <c r="AA699" s="258" t="s">
        <v>265</v>
      </c>
      <c r="AB699" s="258" t="s">
        <v>265</v>
      </c>
      <c r="AC699" s="258" t="s">
        <v>265</v>
      </c>
      <c r="AD699" s="258" t="s">
        <v>265</v>
      </c>
      <c r="AE699" s="258" t="s">
        <v>265</v>
      </c>
      <c r="AF699" s="258" t="s">
        <v>265</v>
      </c>
      <c r="AG699" s="258" t="s">
        <v>267</v>
      </c>
      <c r="AH699" s="258" t="s">
        <v>266</v>
      </c>
      <c r="AI699" s="258" t="s">
        <v>266</v>
      </c>
      <c r="AJ699" s="258" t="s">
        <v>267</v>
      </c>
      <c r="AK699" s="258" t="s">
        <v>267</v>
      </c>
      <c r="AL699" s="258" t="s">
        <v>266</v>
      </c>
      <c r="AM699" s="258" t="s">
        <v>266</v>
      </c>
      <c r="AN699" s="258" t="s">
        <v>266</v>
      </c>
      <c r="AO699" s="258" t="s">
        <v>266</v>
      </c>
      <c r="AP699" s="258" t="s">
        <v>266</v>
      </c>
    </row>
    <row r="700" spans="1:42" x14ac:dyDescent="0.2">
      <c r="A700" s="258">
        <v>211634</v>
      </c>
      <c r="B700" s="258" t="str">
        <f>VLOOKUP(A700,'[2]اعلام كامل'!$A$2:$E$7000,5,0)</f>
        <v>س4</v>
      </c>
      <c r="C700" s="258" t="s">
        <v>265</v>
      </c>
      <c r="D700" s="258" t="s">
        <v>267</v>
      </c>
      <c r="E700" s="258" t="s">
        <v>267</v>
      </c>
      <c r="F700" s="258" t="s">
        <v>267</v>
      </c>
      <c r="G700" s="258" t="s">
        <v>265</v>
      </c>
      <c r="H700" s="258" t="s">
        <v>267</v>
      </c>
      <c r="I700" s="258" t="s">
        <v>265</v>
      </c>
      <c r="J700" s="258" t="s">
        <v>265</v>
      </c>
      <c r="K700" s="258" t="s">
        <v>267</v>
      </c>
      <c r="L700" s="258" t="s">
        <v>267</v>
      </c>
      <c r="M700" s="258" t="s">
        <v>265</v>
      </c>
      <c r="N700" s="258" t="s">
        <v>267</v>
      </c>
      <c r="O700" s="258" t="s">
        <v>267</v>
      </c>
      <c r="P700" s="258" t="s">
        <v>267</v>
      </c>
      <c r="Q700" s="258" t="s">
        <v>267</v>
      </c>
      <c r="R700" s="258" t="s">
        <v>267</v>
      </c>
      <c r="S700" s="258" t="s">
        <v>267</v>
      </c>
      <c r="T700" s="258" t="s">
        <v>267</v>
      </c>
      <c r="U700" s="258" t="s">
        <v>267</v>
      </c>
      <c r="V700" s="258" t="s">
        <v>267</v>
      </c>
      <c r="W700" s="258" t="s">
        <v>267</v>
      </c>
      <c r="X700" s="258" t="s">
        <v>267</v>
      </c>
      <c r="Y700" s="258" t="s">
        <v>265</v>
      </c>
      <c r="Z700" s="258" t="s">
        <v>267</v>
      </c>
      <c r="AA700" s="258" t="s">
        <v>265</v>
      </c>
      <c r="AB700" s="258" t="s">
        <v>267</v>
      </c>
      <c r="AC700" s="258" t="s">
        <v>267</v>
      </c>
      <c r="AD700" s="258" t="s">
        <v>265</v>
      </c>
      <c r="AE700" s="258" t="s">
        <v>265</v>
      </c>
      <c r="AF700" s="258" t="s">
        <v>267</v>
      </c>
      <c r="AG700" s="258" t="s">
        <v>267</v>
      </c>
      <c r="AH700" s="258" t="s">
        <v>267</v>
      </c>
      <c r="AI700" s="258" t="s">
        <v>267</v>
      </c>
      <c r="AJ700" s="258" t="s">
        <v>267</v>
      </c>
      <c r="AK700" s="258" t="s">
        <v>267</v>
      </c>
      <c r="AL700" s="258" t="s">
        <v>266</v>
      </c>
      <c r="AM700" s="258" t="s">
        <v>266</v>
      </c>
      <c r="AN700" s="258" t="s">
        <v>266</v>
      </c>
      <c r="AO700" s="258" t="s">
        <v>266</v>
      </c>
      <c r="AP700" s="258" t="s">
        <v>266</v>
      </c>
    </row>
    <row r="701" spans="1:42" x14ac:dyDescent="0.2">
      <c r="A701" s="258">
        <v>211641</v>
      </c>
      <c r="B701" s="258" t="str">
        <f>VLOOKUP(A701,'[2]اعلام كامل'!$A$2:$E$7000,5,0)</f>
        <v>س4</v>
      </c>
      <c r="C701" s="258" t="s">
        <v>265</v>
      </c>
      <c r="D701" s="258" t="s">
        <v>267</v>
      </c>
      <c r="E701" s="258" t="s">
        <v>267</v>
      </c>
      <c r="F701" s="258" t="s">
        <v>265</v>
      </c>
      <c r="G701" s="258" t="s">
        <v>265</v>
      </c>
      <c r="H701" s="258" t="s">
        <v>267</v>
      </c>
      <c r="I701" s="258" t="s">
        <v>267</v>
      </c>
      <c r="J701" s="258" t="s">
        <v>265</v>
      </c>
      <c r="K701" s="258" t="s">
        <v>265</v>
      </c>
      <c r="L701" s="258" t="s">
        <v>267</v>
      </c>
      <c r="M701" s="258" t="s">
        <v>265</v>
      </c>
      <c r="N701" s="258" t="s">
        <v>267</v>
      </c>
      <c r="O701" s="258" t="s">
        <v>267</v>
      </c>
      <c r="P701" s="258" t="s">
        <v>265</v>
      </c>
      <c r="Q701" s="258" t="s">
        <v>267</v>
      </c>
      <c r="R701" s="258" t="s">
        <v>267</v>
      </c>
      <c r="S701" s="258" t="s">
        <v>267</v>
      </c>
      <c r="T701" s="258" t="s">
        <v>267</v>
      </c>
      <c r="U701" s="258" t="s">
        <v>267</v>
      </c>
      <c r="V701" s="258" t="s">
        <v>265</v>
      </c>
      <c r="W701" s="258" t="s">
        <v>267</v>
      </c>
      <c r="X701" s="258" t="s">
        <v>267</v>
      </c>
      <c r="Y701" s="258" t="s">
        <v>265</v>
      </c>
      <c r="Z701" s="258" t="s">
        <v>265</v>
      </c>
      <c r="AA701" s="258" t="s">
        <v>265</v>
      </c>
      <c r="AB701" s="258" t="s">
        <v>267</v>
      </c>
      <c r="AC701" s="258" t="s">
        <v>267</v>
      </c>
      <c r="AD701" s="258" t="s">
        <v>267</v>
      </c>
      <c r="AE701" s="258" t="s">
        <v>265</v>
      </c>
      <c r="AF701" s="258" t="s">
        <v>267</v>
      </c>
      <c r="AG701" s="258" t="s">
        <v>267</v>
      </c>
      <c r="AH701" s="258" t="s">
        <v>267</v>
      </c>
      <c r="AI701" s="258" t="s">
        <v>267</v>
      </c>
      <c r="AJ701" s="258" t="s">
        <v>267</v>
      </c>
      <c r="AK701" s="258" t="s">
        <v>267</v>
      </c>
      <c r="AL701" s="258" t="s">
        <v>266</v>
      </c>
      <c r="AM701" s="258" t="s">
        <v>266</v>
      </c>
      <c r="AN701" s="258" t="s">
        <v>266</v>
      </c>
      <c r="AO701" s="258" t="s">
        <v>266</v>
      </c>
      <c r="AP701" s="258" t="s">
        <v>266</v>
      </c>
    </row>
    <row r="702" spans="1:42" x14ac:dyDescent="0.2">
      <c r="A702" s="258">
        <v>211647</v>
      </c>
      <c r="B702" s="258" t="str">
        <f>VLOOKUP(A702,'[2]اعلام كامل'!$A$2:$E$7000,5,0)</f>
        <v>س4</v>
      </c>
      <c r="C702" s="258" t="s">
        <v>265</v>
      </c>
      <c r="D702" s="258" t="s">
        <v>267</v>
      </c>
      <c r="E702" s="258" t="s">
        <v>267</v>
      </c>
      <c r="F702" s="258" t="s">
        <v>267</v>
      </c>
      <c r="G702" s="258" t="s">
        <v>267</v>
      </c>
      <c r="H702" s="258" t="s">
        <v>267</v>
      </c>
      <c r="I702" s="258" t="s">
        <v>267</v>
      </c>
      <c r="J702" s="258" t="s">
        <v>267</v>
      </c>
      <c r="K702" s="258" t="s">
        <v>267</v>
      </c>
      <c r="L702" s="258" t="s">
        <v>267</v>
      </c>
      <c r="M702" s="258" t="s">
        <v>267</v>
      </c>
      <c r="N702" s="258" t="s">
        <v>267</v>
      </c>
      <c r="O702" s="258" t="s">
        <v>267</v>
      </c>
      <c r="P702" s="258" t="s">
        <v>267</v>
      </c>
      <c r="Q702" s="258" t="s">
        <v>267</v>
      </c>
      <c r="R702" s="258" t="s">
        <v>267</v>
      </c>
      <c r="S702" s="258" t="s">
        <v>267</v>
      </c>
      <c r="T702" s="258" t="s">
        <v>267</v>
      </c>
      <c r="U702" s="258" t="s">
        <v>267</v>
      </c>
      <c r="V702" s="258" t="s">
        <v>267</v>
      </c>
      <c r="W702" s="258" t="s">
        <v>267</v>
      </c>
      <c r="X702" s="258" t="s">
        <v>267</v>
      </c>
      <c r="Y702" s="258" t="s">
        <v>265</v>
      </c>
      <c r="Z702" s="258" t="s">
        <v>265</v>
      </c>
      <c r="AA702" s="258" t="s">
        <v>267</v>
      </c>
      <c r="AB702" s="258" t="s">
        <v>267</v>
      </c>
      <c r="AC702" s="258" t="s">
        <v>267</v>
      </c>
      <c r="AD702" s="258" t="s">
        <v>265</v>
      </c>
      <c r="AE702" s="258" t="s">
        <v>267</v>
      </c>
      <c r="AF702" s="258" t="s">
        <v>267</v>
      </c>
      <c r="AG702" s="258" t="s">
        <v>266</v>
      </c>
      <c r="AH702" s="258" t="s">
        <v>266</v>
      </c>
      <c r="AI702" s="258" t="s">
        <v>266</v>
      </c>
      <c r="AJ702" s="258" t="s">
        <v>266</v>
      </c>
      <c r="AK702" s="258" t="s">
        <v>266</v>
      </c>
      <c r="AL702" s="258" t="s">
        <v>266</v>
      </c>
      <c r="AM702" s="258" t="s">
        <v>266</v>
      </c>
      <c r="AN702" s="258" t="s">
        <v>266</v>
      </c>
      <c r="AO702" s="258" t="s">
        <v>266</v>
      </c>
      <c r="AP702" s="258" t="s">
        <v>266</v>
      </c>
    </row>
    <row r="703" spans="1:42" x14ac:dyDescent="0.2">
      <c r="A703" s="258">
        <v>211737</v>
      </c>
      <c r="B703" s="258" t="str">
        <f>VLOOKUP(A703,'[2]اعلام كامل'!$A$2:$E$7000,5,0)</f>
        <v>س4</v>
      </c>
      <c r="C703" s="258" t="s">
        <v>267</v>
      </c>
      <c r="D703" s="258" t="s">
        <v>267</v>
      </c>
      <c r="E703" s="258" t="s">
        <v>265</v>
      </c>
      <c r="F703" s="258" t="s">
        <v>265</v>
      </c>
      <c r="G703" s="258" t="s">
        <v>265</v>
      </c>
      <c r="H703" s="258" t="s">
        <v>267</v>
      </c>
      <c r="I703" s="258" t="s">
        <v>267</v>
      </c>
      <c r="J703" s="258" t="s">
        <v>267</v>
      </c>
      <c r="K703" s="258" t="s">
        <v>267</v>
      </c>
      <c r="L703" s="258" t="s">
        <v>266</v>
      </c>
      <c r="M703" s="258" t="s">
        <v>267</v>
      </c>
      <c r="N703" s="258" t="s">
        <v>267</v>
      </c>
      <c r="O703" s="258" t="s">
        <v>265</v>
      </c>
      <c r="P703" s="258" t="s">
        <v>267</v>
      </c>
      <c r="Q703" s="258" t="s">
        <v>267</v>
      </c>
      <c r="R703" s="258" t="s">
        <v>267</v>
      </c>
      <c r="S703" s="258" t="s">
        <v>267</v>
      </c>
      <c r="T703" s="258" t="s">
        <v>267</v>
      </c>
      <c r="U703" s="258" t="s">
        <v>267</v>
      </c>
      <c r="V703" s="258" t="s">
        <v>265</v>
      </c>
      <c r="W703" s="258" t="s">
        <v>265</v>
      </c>
      <c r="X703" s="258" t="s">
        <v>267</v>
      </c>
      <c r="Y703" s="258" t="s">
        <v>265</v>
      </c>
      <c r="Z703" s="258" t="s">
        <v>267</v>
      </c>
      <c r="AA703" s="258" t="s">
        <v>265</v>
      </c>
      <c r="AB703" s="258" t="s">
        <v>267</v>
      </c>
      <c r="AC703" s="258" t="s">
        <v>267</v>
      </c>
      <c r="AD703" s="258" t="s">
        <v>267</v>
      </c>
      <c r="AE703" s="258" t="s">
        <v>265</v>
      </c>
      <c r="AF703" s="258" t="s">
        <v>267</v>
      </c>
      <c r="AG703" s="258" t="s">
        <v>267</v>
      </c>
      <c r="AH703" s="258" t="s">
        <v>267</v>
      </c>
      <c r="AI703" s="258" t="s">
        <v>267</v>
      </c>
      <c r="AJ703" s="258" t="s">
        <v>267</v>
      </c>
      <c r="AK703" s="258" t="s">
        <v>266</v>
      </c>
      <c r="AL703" s="258" t="s">
        <v>266</v>
      </c>
      <c r="AM703" s="258" t="s">
        <v>266</v>
      </c>
      <c r="AN703" s="258" t="s">
        <v>266</v>
      </c>
      <c r="AO703" s="258" t="s">
        <v>266</v>
      </c>
      <c r="AP703" s="258" t="s">
        <v>266</v>
      </c>
    </row>
    <row r="704" spans="1:42" x14ac:dyDescent="0.2">
      <c r="A704" s="258">
        <v>211812</v>
      </c>
      <c r="B704" s="258" t="str">
        <f>VLOOKUP(A704,'[2]اعلام كامل'!$A$2:$E$7000,5,0)</f>
        <v>س4</v>
      </c>
      <c r="C704" s="258" t="s">
        <v>265</v>
      </c>
      <c r="D704" s="258" t="s">
        <v>265</v>
      </c>
      <c r="E704" s="258" t="s">
        <v>265</v>
      </c>
      <c r="F704" s="258" t="s">
        <v>267</v>
      </c>
      <c r="G704" s="258" t="s">
        <v>265</v>
      </c>
      <c r="H704" s="258" t="s">
        <v>265</v>
      </c>
      <c r="I704" s="258" t="s">
        <v>267</v>
      </c>
      <c r="J704" s="258" t="s">
        <v>265</v>
      </c>
      <c r="K704" s="258" t="s">
        <v>267</v>
      </c>
      <c r="L704" s="258" t="s">
        <v>267</v>
      </c>
      <c r="M704" s="258" t="s">
        <v>267</v>
      </c>
      <c r="N704" s="258" t="s">
        <v>267</v>
      </c>
      <c r="O704" s="258" t="s">
        <v>267</v>
      </c>
      <c r="P704" s="258" t="s">
        <v>267</v>
      </c>
      <c r="Q704" s="258" t="s">
        <v>265</v>
      </c>
      <c r="R704" s="258" t="s">
        <v>267</v>
      </c>
      <c r="S704" s="258" t="s">
        <v>265</v>
      </c>
      <c r="T704" s="258" t="s">
        <v>267</v>
      </c>
      <c r="U704" s="258" t="s">
        <v>267</v>
      </c>
      <c r="V704" s="258" t="s">
        <v>267</v>
      </c>
      <c r="W704" s="258" t="s">
        <v>265</v>
      </c>
      <c r="X704" s="258" t="s">
        <v>267</v>
      </c>
      <c r="Y704" s="258" t="s">
        <v>265</v>
      </c>
      <c r="Z704" s="258" t="s">
        <v>267</v>
      </c>
      <c r="AA704" s="258" t="s">
        <v>265</v>
      </c>
      <c r="AB704" s="258" t="s">
        <v>267</v>
      </c>
      <c r="AC704" s="258" t="s">
        <v>267</v>
      </c>
      <c r="AD704" s="258" t="s">
        <v>265</v>
      </c>
      <c r="AE704" s="258" t="s">
        <v>266</v>
      </c>
      <c r="AF704" s="258" t="s">
        <v>267</v>
      </c>
      <c r="AG704" s="258" t="s">
        <v>266</v>
      </c>
      <c r="AH704" s="258" t="s">
        <v>267</v>
      </c>
      <c r="AI704" s="258" t="s">
        <v>266</v>
      </c>
      <c r="AJ704" s="258" t="s">
        <v>267</v>
      </c>
      <c r="AK704" s="258" t="s">
        <v>267</v>
      </c>
      <c r="AL704" s="258" t="s">
        <v>266</v>
      </c>
      <c r="AM704" s="258" t="s">
        <v>266</v>
      </c>
      <c r="AN704" s="258" t="s">
        <v>266</v>
      </c>
      <c r="AO704" s="258" t="s">
        <v>266</v>
      </c>
      <c r="AP704" s="258" t="s">
        <v>266</v>
      </c>
    </row>
    <row r="705" spans="1:42" x14ac:dyDescent="0.2">
      <c r="A705" s="258">
        <v>211835</v>
      </c>
      <c r="B705" s="258" t="str">
        <f>VLOOKUP(A705,'[2]اعلام كامل'!$A$2:$E$7000,5,0)</f>
        <v>س4</v>
      </c>
      <c r="C705" s="258" t="s">
        <v>265</v>
      </c>
      <c r="D705" s="258" t="s">
        <v>267</v>
      </c>
      <c r="E705" s="258" t="s">
        <v>267</v>
      </c>
      <c r="F705" s="258" t="s">
        <v>267</v>
      </c>
      <c r="G705" s="258" t="s">
        <v>265</v>
      </c>
      <c r="H705" s="258" t="s">
        <v>265</v>
      </c>
      <c r="I705" s="258" t="s">
        <v>267</v>
      </c>
      <c r="J705" s="258" t="s">
        <v>267</v>
      </c>
      <c r="K705" s="258" t="s">
        <v>267</v>
      </c>
      <c r="L705" s="258" t="s">
        <v>267</v>
      </c>
      <c r="M705" s="258" t="s">
        <v>267</v>
      </c>
      <c r="N705" s="258" t="s">
        <v>267</v>
      </c>
      <c r="O705" s="258" t="s">
        <v>267</v>
      </c>
      <c r="P705" s="258" t="s">
        <v>267</v>
      </c>
      <c r="Q705" s="258" t="s">
        <v>267</v>
      </c>
      <c r="R705" s="258" t="s">
        <v>267</v>
      </c>
      <c r="S705" s="258" t="s">
        <v>265</v>
      </c>
      <c r="T705" s="258" t="s">
        <v>267</v>
      </c>
      <c r="U705" s="258" t="s">
        <v>267</v>
      </c>
      <c r="V705" s="258" t="s">
        <v>267</v>
      </c>
      <c r="W705" s="258" t="s">
        <v>267</v>
      </c>
      <c r="X705" s="258" t="s">
        <v>267</v>
      </c>
      <c r="Y705" s="258" t="s">
        <v>266</v>
      </c>
      <c r="Z705" s="258" t="s">
        <v>267</v>
      </c>
      <c r="AA705" s="258" t="s">
        <v>265</v>
      </c>
      <c r="AB705" s="258" t="s">
        <v>267</v>
      </c>
      <c r="AC705" s="258" t="s">
        <v>267</v>
      </c>
      <c r="AD705" s="258" t="s">
        <v>267</v>
      </c>
      <c r="AE705" s="258" t="s">
        <v>266</v>
      </c>
      <c r="AF705" s="258" t="s">
        <v>267</v>
      </c>
      <c r="AG705" s="258" t="s">
        <v>267</v>
      </c>
      <c r="AH705" s="258" t="s">
        <v>267</v>
      </c>
      <c r="AI705" s="258" t="s">
        <v>266</v>
      </c>
      <c r="AJ705" s="258" t="s">
        <v>267</v>
      </c>
      <c r="AK705" s="258" t="s">
        <v>266</v>
      </c>
      <c r="AL705" s="258" t="s">
        <v>266</v>
      </c>
      <c r="AM705" s="258" t="s">
        <v>266</v>
      </c>
      <c r="AN705" s="258" t="s">
        <v>266</v>
      </c>
      <c r="AO705" s="258" t="s">
        <v>266</v>
      </c>
      <c r="AP705" s="258" t="s">
        <v>266</v>
      </c>
    </row>
    <row r="706" spans="1:42" x14ac:dyDescent="0.2">
      <c r="A706" s="258">
        <v>211864</v>
      </c>
      <c r="B706" s="258" t="str">
        <f>VLOOKUP(A706,'[2]اعلام كامل'!$A$2:$E$7000,5,0)</f>
        <v>س4</v>
      </c>
      <c r="C706" s="258" t="s">
        <v>267</v>
      </c>
      <c r="D706" s="258" t="s">
        <v>267</v>
      </c>
      <c r="E706" s="258" t="s">
        <v>267</v>
      </c>
      <c r="F706" s="258" t="s">
        <v>265</v>
      </c>
      <c r="G706" s="258" t="s">
        <v>265</v>
      </c>
      <c r="H706" s="258" t="s">
        <v>267</v>
      </c>
      <c r="I706" s="258" t="s">
        <v>267</v>
      </c>
      <c r="J706" s="258" t="s">
        <v>265</v>
      </c>
      <c r="K706" s="258" t="s">
        <v>267</v>
      </c>
      <c r="L706" s="258" t="s">
        <v>267</v>
      </c>
      <c r="M706" s="258" t="s">
        <v>267</v>
      </c>
      <c r="N706" s="258" t="s">
        <v>267</v>
      </c>
      <c r="O706" s="258" t="s">
        <v>265</v>
      </c>
      <c r="P706" s="258" t="s">
        <v>267</v>
      </c>
      <c r="Q706" s="258" t="s">
        <v>265</v>
      </c>
      <c r="R706" s="258" t="s">
        <v>267</v>
      </c>
      <c r="S706" s="258" t="s">
        <v>267</v>
      </c>
      <c r="T706" s="258" t="s">
        <v>267</v>
      </c>
      <c r="U706" s="258" t="s">
        <v>267</v>
      </c>
      <c r="V706" s="258" t="s">
        <v>267</v>
      </c>
      <c r="W706" s="258" t="s">
        <v>265</v>
      </c>
      <c r="X706" s="258" t="s">
        <v>267</v>
      </c>
      <c r="Y706" s="258" t="s">
        <v>265</v>
      </c>
      <c r="Z706" s="258" t="s">
        <v>267</v>
      </c>
      <c r="AA706" s="258" t="s">
        <v>265</v>
      </c>
      <c r="AB706" s="258" t="s">
        <v>267</v>
      </c>
      <c r="AC706" s="258" t="s">
        <v>267</v>
      </c>
      <c r="AD706" s="258" t="s">
        <v>267</v>
      </c>
      <c r="AE706" s="258" t="s">
        <v>267</v>
      </c>
      <c r="AF706" s="258" t="s">
        <v>267</v>
      </c>
      <c r="AG706" s="258" t="s">
        <v>267</v>
      </c>
      <c r="AH706" s="258" t="s">
        <v>267</v>
      </c>
      <c r="AI706" s="258" t="s">
        <v>267</v>
      </c>
      <c r="AJ706" s="258" t="s">
        <v>267</v>
      </c>
      <c r="AK706" s="258" t="s">
        <v>267</v>
      </c>
      <c r="AL706" s="258" t="s">
        <v>266</v>
      </c>
      <c r="AM706" s="258" t="s">
        <v>266</v>
      </c>
      <c r="AN706" s="258" t="s">
        <v>266</v>
      </c>
      <c r="AO706" s="258" t="s">
        <v>266</v>
      </c>
      <c r="AP706" s="258" t="s">
        <v>266</v>
      </c>
    </row>
    <row r="707" spans="1:42" x14ac:dyDescent="0.2">
      <c r="A707" s="258">
        <v>211866</v>
      </c>
      <c r="B707" s="258" t="str">
        <f>VLOOKUP(A707,'[2]اعلام كامل'!$A$2:$E$7000,5,0)</f>
        <v>س4</v>
      </c>
      <c r="C707" s="258" t="s">
        <v>265</v>
      </c>
      <c r="D707" s="258" t="s">
        <v>267</v>
      </c>
      <c r="E707" s="258" t="s">
        <v>267</v>
      </c>
      <c r="F707" s="258" t="s">
        <v>266</v>
      </c>
      <c r="G707" s="258" t="s">
        <v>265</v>
      </c>
      <c r="H707" s="258" t="s">
        <v>265</v>
      </c>
      <c r="I707" s="258" t="s">
        <v>267</v>
      </c>
      <c r="J707" s="258" t="s">
        <v>267</v>
      </c>
      <c r="K707" s="258" t="s">
        <v>265</v>
      </c>
      <c r="L707" s="258" t="s">
        <v>267</v>
      </c>
      <c r="M707" s="258" t="s">
        <v>267</v>
      </c>
      <c r="N707" s="258" t="s">
        <v>267</v>
      </c>
      <c r="O707" s="258" t="s">
        <v>265</v>
      </c>
      <c r="P707" s="258" t="s">
        <v>267</v>
      </c>
      <c r="Q707" s="258" t="s">
        <v>265</v>
      </c>
      <c r="R707" s="258" t="s">
        <v>265</v>
      </c>
      <c r="S707" s="258" t="s">
        <v>267</v>
      </c>
      <c r="T707" s="258" t="s">
        <v>265</v>
      </c>
      <c r="U707" s="258" t="s">
        <v>265</v>
      </c>
      <c r="V707" s="258" t="s">
        <v>265</v>
      </c>
      <c r="W707" s="258" t="s">
        <v>265</v>
      </c>
      <c r="X707" s="258" t="s">
        <v>267</v>
      </c>
      <c r="Y707" s="258" t="s">
        <v>267</v>
      </c>
      <c r="Z707" s="258" t="s">
        <v>267</v>
      </c>
      <c r="AA707" s="258" t="s">
        <v>265</v>
      </c>
      <c r="AB707" s="258" t="s">
        <v>267</v>
      </c>
      <c r="AC707" s="258" t="s">
        <v>267</v>
      </c>
      <c r="AD707" s="258" t="s">
        <v>267</v>
      </c>
      <c r="AE707" s="258" t="s">
        <v>267</v>
      </c>
      <c r="AF707" s="258" t="s">
        <v>267</v>
      </c>
      <c r="AG707" s="258" t="s">
        <v>267</v>
      </c>
      <c r="AH707" s="258" t="s">
        <v>267</v>
      </c>
      <c r="AI707" s="258" t="s">
        <v>267</v>
      </c>
      <c r="AJ707" s="258" t="s">
        <v>267</v>
      </c>
      <c r="AK707" s="258" t="s">
        <v>267</v>
      </c>
      <c r="AL707" s="258" t="s">
        <v>266</v>
      </c>
      <c r="AM707" s="258" t="s">
        <v>266</v>
      </c>
      <c r="AN707" s="258" t="s">
        <v>266</v>
      </c>
      <c r="AO707" s="258" t="s">
        <v>266</v>
      </c>
      <c r="AP707" s="258" t="s">
        <v>266</v>
      </c>
    </row>
    <row r="708" spans="1:42" x14ac:dyDescent="0.2">
      <c r="A708" s="258">
        <v>211955</v>
      </c>
      <c r="B708" s="258" t="str">
        <f>VLOOKUP(A708,'[2]اعلام كامل'!$A$2:$E$7000,5,0)</f>
        <v>س4</v>
      </c>
      <c r="C708" s="258" t="s">
        <v>265</v>
      </c>
      <c r="D708" s="258" t="s">
        <v>267</v>
      </c>
      <c r="E708" s="258" t="s">
        <v>267</v>
      </c>
      <c r="F708" s="258" t="s">
        <v>267</v>
      </c>
      <c r="G708" s="258" t="s">
        <v>265</v>
      </c>
      <c r="H708" s="258" t="s">
        <v>267</v>
      </c>
      <c r="I708" s="258" t="s">
        <v>267</v>
      </c>
      <c r="J708" s="258" t="s">
        <v>265</v>
      </c>
      <c r="K708" s="258" t="s">
        <v>267</v>
      </c>
      <c r="L708" s="258" t="s">
        <v>267</v>
      </c>
      <c r="M708" s="258" t="s">
        <v>267</v>
      </c>
      <c r="N708" s="258" t="s">
        <v>265</v>
      </c>
      <c r="O708" s="258" t="s">
        <v>267</v>
      </c>
      <c r="P708" s="258" t="s">
        <v>265</v>
      </c>
      <c r="Q708" s="258" t="s">
        <v>267</v>
      </c>
      <c r="R708" s="258" t="s">
        <v>267</v>
      </c>
      <c r="S708" s="258" t="s">
        <v>265</v>
      </c>
      <c r="T708" s="258" t="s">
        <v>267</v>
      </c>
      <c r="U708" s="258" t="s">
        <v>267</v>
      </c>
      <c r="V708" s="258" t="s">
        <v>265</v>
      </c>
      <c r="W708" s="258" t="s">
        <v>267</v>
      </c>
      <c r="X708" s="258" t="s">
        <v>267</v>
      </c>
      <c r="Y708" s="258" t="s">
        <v>265</v>
      </c>
      <c r="Z708" s="258" t="s">
        <v>265</v>
      </c>
      <c r="AA708" s="258" t="s">
        <v>265</v>
      </c>
      <c r="AB708" s="258" t="s">
        <v>267</v>
      </c>
      <c r="AC708" s="258" t="s">
        <v>267</v>
      </c>
      <c r="AD708" s="258" t="s">
        <v>265</v>
      </c>
      <c r="AE708" s="258" t="s">
        <v>265</v>
      </c>
      <c r="AF708" s="258" t="s">
        <v>265</v>
      </c>
      <c r="AG708" s="258" t="s">
        <v>267</v>
      </c>
      <c r="AH708" s="258" t="s">
        <v>267</v>
      </c>
      <c r="AI708" s="258" t="s">
        <v>266</v>
      </c>
      <c r="AJ708" s="258" t="s">
        <v>267</v>
      </c>
      <c r="AK708" s="258" t="s">
        <v>267</v>
      </c>
      <c r="AL708" s="258" t="s">
        <v>266</v>
      </c>
      <c r="AM708" s="258" t="s">
        <v>266</v>
      </c>
      <c r="AN708" s="258" t="s">
        <v>266</v>
      </c>
      <c r="AO708" s="258" t="s">
        <v>266</v>
      </c>
      <c r="AP708" s="258" t="s">
        <v>266</v>
      </c>
    </row>
    <row r="709" spans="1:42" x14ac:dyDescent="0.2">
      <c r="A709" s="258">
        <v>211979</v>
      </c>
      <c r="B709" s="258" t="str">
        <f>VLOOKUP(A709,'[2]اعلام كامل'!$A$2:$E$7000,5,0)</f>
        <v>س4</v>
      </c>
      <c r="C709" s="258" t="s">
        <v>265</v>
      </c>
      <c r="D709" s="258" t="s">
        <v>267</v>
      </c>
      <c r="E709" s="258" t="s">
        <v>265</v>
      </c>
      <c r="F709" s="258" t="s">
        <v>265</v>
      </c>
      <c r="G709" s="258" t="s">
        <v>267</v>
      </c>
      <c r="H709" s="258" t="s">
        <v>265</v>
      </c>
      <c r="I709" s="258" t="s">
        <v>267</v>
      </c>
      <c r="J709" s="258" t="s">
        <v>265</v>
      </c>
      <c r="K709" s="258" t="s">
        <v>267</v>
      </c>
      <c r="L709" s="258" t="s">
        <v>267</v>
      </c>
      <c r="M709" s="258" t="s">
        <v>265</v>
      </c>
      <c r="N709" s="258" t="s">
        <v>265</v>
      </c>
      <c r="O709" s="258" t="s">
        <v>265</v>
      </c>
      <c r="P709" s="258" t="s">
        <v>267</v>
      </c>
      <c r="Q709" s="258" t="s">
        <v>265</v>
      </c>
      <c r="R709" s="258" t="s">
        <v>267</v>
      </c>
      <c r="S709" s="258" t="s">
        <v>265</v>
      </c>
      <c r="T709" s="258" t="s">
        <v>267</v>
      </c>
      <c r="U709" s="258" t="s">
        <v>267</v>
      </c>
      <c r="V709" s="258" t="s">
        <v>267</v>
      </c>
      <c r="W709" s="258" t="s">
        <v>265</v>
      </c>
      <c r="X709" s="258" t="s">
        <v>267</v>
      </c>
      <c r="Y709" s="258" t="s">
        <v>265</v>
      </c>
      <c r="Z709" s="258" t="s">
        <v>267</v>
      </c>
      <c r="AA709" s="258" t="s">
        <v>265</v>
      </c>
      <c r="AB709" s="258" t="s">
        <v>265</v>
      </c>
      <c r="AC709" s="258" t="s">
        <v>265</v>
      </c>
      <c r="AD709" s="258" t="s">
        <v>267</v>
      </c>
      <c r="AE709" s="258" t="s">
        <v>265</v>
      </c>
      <c r="AF709" s="258" t="s">
        <v>267</v>
      </c>
      <c r="AG709" s="258" t="s">
        <v>267</v>
      </c>
      <c r="AH709" s="258" t="s">
        <v>267</v>
      </c>
      <c r="AI709" s="258" t="s">
        <v>267</v>
      </c>
      <c r="AJ709" s="258" t="s">
        <v>267</v>
      </c>
      <c r="AK709" s="258" t="s">
        <v>267</v>
      </c>
      <c r="AL709" s="258" t="s">
        <v>266</v>
      </c>
      <c r="AM709" s="258" t="s">
        <v>266</v>
      </c>
      <c r="AN709" s="258" t="s">
        <v>266</v>
      </c>
      <c r="AO709" s="258" t="s">
        <v>266</v>
      </c>
      <c r="AP709" s="258" t="s">
        <v>266</v>
      </c>
    </row>
    <row r="710" spans="1:42" x14ac:dyDescent="0.2">
      <c r="A710" s="258">
        <v>211995</v>
      </c>
      <c r="B710" s="258" t="str">
        <f>VLOOKUP(A710,'[2]اعلام كامل'!$A$2:$E$7000,5,0)</f>
        <v>س4</v>
      </c>
      <c r="C710" s="258" t="s">
        <v>267</v>
      </c>
      <c r="D710" s="258" t="s">
        <v>267</v>
      </c>
      <c r="E710" s="258" t="s">
        <v>267</v>
      </c>
      <c r="F710" s="258" t="s">
        <v>265</v>
      </c>
      <c r="G710" s="258" t="s">
        <v>265</v>
      </c>
      <c r="H710" s="258" t="s">
        <v>267</v>
      </c>
      <c r="I710" s="258" t="s">
        <v>267</v>
      </c>
      <c r="J710" s="258" t="s">
        <v>265</v>
      </c>
      <c r="K710" s="258" t="s">
        <v>265</v>
      </c>
      <c r="L710" s="258" t="s">
        <v>265</v>
      </c>
      <c r="M710" s="258" t="s">
        <v>265</v>
      </c>
      <c r="N710" s="258" t="s">
        <v>265</v>
      </c>
      <c r="O710" s="258" t="s">
        <v>267</v>
      </c>
      <c r="P710" s="258" t="s">
        <v>267</v>
      </c>
      <c r="Q710" s="258" t="s">
        <v>265</v>
      </c>
      <c r="R710" s="258" t="s">
        <v>267</v>
      </c>
      <c r="S710" s="258" t="s">
        <v>265</v>
      </c>
      <c r="T710" s="258" t="s">
        <v>267</v>
      </c>
      <c r="U710" s="258" t="s">
        <v>267</v>
      </c>
      <c r="V710" s="258" t="s">
        <v>267</v>
      </c>
      <c r="W710" s="258" t="s">
        <v>267</v>
      </c>
      <c r="X710" s="258" t="s">
        <v>267</v>
      </c>
      <c r="Y710" s="258" t="s">
        <v>265</v>
      </c>
      <c r="Z710" s="258" t="s">
        <v>265</v>
      </c>
      <c r="AA710" s="258" t="s">
        <v>265</v>
      </c>
      <c r="AB710" s="258" t="s">
        <v>267</v>
      </c>
      <c r="AC710" s="258" t="s">
        <v>265</v>
      </c>
      <c r="AD710" s="258" t="s">
        <v>267</v>
      </c>
      <c r="AE710" s="258" t="s">
        <v>265</v>
      </c>
      <c r="AF710" s="258" t="s">
        <v>266</v>
      </c>
      <c r="AG710" s="258" t="s">
        <v>266</v>
      </c>
      <c r="AH710" s="258" t="s">
        <v>267</v>
      </c>
      <c r="AI710" s="258" t="s">
        <v>267</v>
      </c>
      <c r="AJ710" s="258" t="s">
        <v>267</v>
      </c>
      <c r="AK710" s="258" t="s">
        <v>267</v>
      </c>
      <c r="AL710" s="258" t="s">
        <v>266</v>
      </c>
      <c r="AM710" s="258" t="s">
        <v>266</v>
      </c>
      <c r="AN710" s="258" t="s">
        <v>266</v>
      </c>
      <c r="AO710" s="258" t="s">
        <v>266</v>
      </c>
      <c r="AP710" s="258" t="s">
        <v>266</v>
      </c>
    </row>
    <row r="711" spans="1:42" x14ac:dyDescent="0.2">
      <c r="A711" s="258">
        <v>212012</v>
      </c>
      <c r="B711" s="258" t="str">
        <f>VLOOKUP(A711,'[2]اعلام كامل'!$A$2:$E$7000,5,0)</f>
        <v>س4</v>
      </c>
      <c r="C711" s="258" t="s">
        <v>267</v>
      </c>
      <c r="D711" s="258" t="s">
        <v>267</v>
      </c>
      <c r="E711" s="258" t="s">
        <v>267</v>
      </c>
      <c r="F711" s="258" t="s">
        <v>267</v>
      </c>
      <c r="G711" s="258" t="s">
        <v>267</v>
      </c>
      <c r="H711" s="258" t="s">
        <v>265</v>
      </c>
      <c r="I711" s="258" t="s">
        <v>267</v>
      </c>
      <c r="J711" s="258" t="s">
        <v>265</v>
      </c>
      <c r="K711" s="258" t="s">
        <v>267</v>
      </c>
      <c r="L711" s="258" t="s">
        <v>265</v>
      </c>
      <c r="M711" s="258" t="s">
        <v>267</v>
      </c>
      <c r="N711" s="258" t="s">
        <v>267</v>
      </c>
      <c r="O711" s="258" t="s">
        <v>267</v>
      </c>
      <c r="P711" s="258" t="s">
        <v>267</v>
      </c>
      <c r="Q711" s="258" t="s">
        <v>265</v>
      </c>
      <c r="R711" s="258" t="s">
        <v>265</v>
      </c>
      <c r="S711" s="258" t="s">
        <v>267</v>
      </c>
      <c r="T711" s="258" t="s">
        <v>267</v>
      </c>
      <c r="U711" s="258" t="s">
        <v>267</v>
      </c>
      <c r="V711" s="258" t="s">
        <v>267</v>
      </c>
      <c r="W711" s="258" t="s">
        <v>265</v>
      </c>
      <c r="X711" s="258" t="s">
        <v>267</v>
      </c>
      <c r="Y711" s="258" t="s">
        <v>266</v>
      </c>
      <c r="Z711" s="258" t="s">
        <v>265</v>
      </c>
      <c r="AA711" s="258" t="s">
        <v>265</v>
      </c>
      <c r="AB711" s="258" t="s">
        <v>267</v>
      </c>
      <c r="AC711" s="258" t="s">
        <v>267</v>
      </c>
      <c r="AD711" s="258" t="s">
        <v>267</v>
      </c>
      <c r="AE711" s="258" t="s">
        <v>267</v>
      </c>
      <c r="AF711" s="258" t="s">
        <v>265</v>
      </c>
      <c r="AG711" s="258" t="s">
        <v>266</v>
      </c>
      <c r="AH711" s="258" t="s">
        <v>267</v>
      </c>
      <c r="AI711" s="258" t="s">
        <v>266</v>
      </c>
      <c r="AJ711" s="258" t="s">
        <v>267</v>
      </c>
      <c r="AK711" s="258" t="s">
        <v>267</v>
      </c>
      <c r="AL711" s="258" t="s">
        <v>266</v>
      </c>
      <c r="AM711" s="258" t="s">
        <v>266</v>
      </c>
      <c r="AN711" s="258" t="s">
        <v>266</v>
      </c>
      <c r="AO711" s="258" t="s">
        <v>266</v>
      </c>
      <c r="AP711" s="258" t="s">
        <v>266</v>
      </c>
    </row>
    <row r="712" spans="1:42" x14ac:dyDescent="0.2">
      <c r="A712" s="258">
        <v>212037</v>
      </c>
      <c r="B712" s="258" t="str">
        <f>VLOOKUP(A712,'[2]اعلام كامل'!$A$2:$E$7000,5,0)</f>
        <v>س4</v>
      </c>
      <c r="C712" s="258" t="s">
        <v>267</v>
      </c>
      <c r="D712" s="258" t="s">
        <v>267</v>
      </c>
      <c r="E712" s="258" t="s">
        <v>265</v>
      </c>
      <c r="F712" s="258" t="s">
        <v>267</v>
      </c>
      <c r="G712" s="258" t="s">
        <v>267</v>
      </c>
      <c r="H712" s="258" t="s">
        <v>265</v>
      </c>
      <c r="I712" s="258" t="s">
        <v>267</v>
      </c>
      <c r="J712" s="258" t="s">
        <v>265</v>
      </c>
      <c r="K712" s="258" t="s">
        <v>267</v>
      </c>
      <c r="L712" s="258" t="s">
        <v>265</v>
      </c>
      <c r="M712" s="258" t="s">
        <v>265</v>
      </c>
      <c r="N712" s="258" t="s">
        <v>267</v>
      </c>
      <c r="O712" s="258" t="s">
        <v>267</v>
      </c>
      <c r="P712" s="258" t="s">
        <v>265</v>
      </c>
      <c r="Q712" s="258" t="s">
        <v>267</v>
      </c>
      <c r="R712" s="258" t="s">
        <v>267</v>
      </c>
      <c r="S712" s="258" t="s">
        <v>265</v>
      </c>
      <c r="T712" s="258" t="s">
        <v>267</v>
      </c>
      <c r="U712" s="258" t="s">
        <v>267</v>
      </c>
      <c r="V712" s="258" t="s">
        <v>267</v>
      </c>
      <c r="W712" s="258" t="s">
        <v>265</v>
      </c>
      <c r="X712" s="258" t="s">
        <v>267</v>
      </c>
      <c r="Y712" s="258" t="s">
        <v>265</v>
      </c>
      <c r="Z712" s="258" t="s">
        <v>265</v>
      </c>
      <c r="AA712" s="258" t="s">
        <v>265</v>
      </c>
      <c r="AB712" s="258" t="s">
        <v>267</v>
      </c>
      <c r="AC712" s="258" t="s">
        <v>267</v>
      </c>
      <c r="AD712" s="258" t="s">
        <v>267</v>
      </c>
      <c r="AE712" s="258" t="s">
        <v>267</v>
      </c>
      <c r="AF712" s="258" t="s">
        <v>267</v>
      </c>
      <c r="AG712" s="258" t="s">
        <v>267</v>
      </c>
      <c r="AH712" s="258" t="s">
        <v>267</v>
      </c>
      <c r="AI712" s="258" t="s">
        <v>266</v>
      </c>
      <c r="AJ712" s="258" t="s">
        <v>266</v>
      </c>
      <c r="AK712" s="258" t="s">
        <v>267</v>
      </c>
      <c r="AL712" s="258" t="s">
        <v>266</v>
      </c>
      <c r="AM712" s="258" t="s">
        <v>266</v>
      </c>
      <c r="AN712" s="258" t="s">
        <v>266</v>
      </c>
      <c r="AO712" s="258" t="s">
        <v>266</v>
      </c>
      <c r="AP712" s="258" t="s">
        <v>266</v>
      </c>
    </row>
    <row r="713" spans="1:42" x14ac:dyDescent="0.2">
      <c r="A713" s="258">
        <v>212040</v>
      </c>
      <c r="B713" s="258" t="str">
        <f>VLOOKUP(A713,'[2]اعلام كامل'!$A$2:$E$7000,5,0)</f>
        <v>س4</v>
      </c>
      <c r="C713" s="258" t="s">
        <v>266</v>
      </c>
      <c r="D713" s="258" t="s">
        <v>267</v>
      </c>
      <c r="E713" s="258" t="s">
        <v>265</v>
      </c>
      <c r="F713" s="258" t="s">
        <v>267</v>
      </c>
      <c r="G713" s="258" t="s">
        <v>267</v>
      </c>
      <c r="H713" s="258" t="s">
        <v>266</v>
      </c>
      <c r="I713" s="258" t="s">
        <v>267</v>
      </c>
      <c r="J713" s="258" t="s">
        <v>267</v>
      </c>
      <c r="K713" s="258" t="s">
        <v>267</v>
      </c>
      <c r="L713" s="258" t="s">
        <v>265</v>
      </c>
      <c r="M713" s="258" t="s">
        <v>267</v>
      </c>
      <c r="N713" s="258" t="s">
        <v>265</v>
      </c>
      <c r="O713" s="258" t="s">
        <v>267</v>
      </c>
      <c r="P713" s="258" t="s">
        <v>267</v>
      </c>
      <c r="Q713" s="258" t="s">
        <v>267</v>
      </c>
      <c r="R713" s="258" t="s">
        <v>265</v>
      </c>
      <c r="S713" s="258" t="s">
        <v>265</v>
      </c>
      <c r="T713" s="258" t="s">
        <v>267</v>
      </c>
      <c r="U713" s="258" t="s">
        <v>267</v>
      </c>
      <c r="V713" s="258" t="s">
        <v>267</v>
      </c>
      <c r="W713" s="258" t="s">
        <v>265</v>
      </c>
      <c r="X713" s="258" t="s">
        <v>265</v>
      </c>
      <c r="Y713" s="258" t="s">
        <v>265</v>
      </c>
      <c r="Z713" s="258" t="s">
        <v>265</v>
      </c>
      <c r="AA713" s="258" t="s">
        <v>265</v>
      </c>
      <c r="AB713" s="258" t="s">
        <v>267</v>
      </c>
      <c r="AC713" s="258" t="s">
        <v>267</v>
      </c>
      <c r="AD713" s="258" t="s">
        <v>265</v>
      </c>
      <c r="AE713" s="258" t="s">
        <v>267</v>
      </c>
      <c r="AF713" s="258" t="s">
        <v>267</v>
      </c>
      <c r="AG713" s="258" t="s">
        <v>267</v>
      </c>
      <c r="AH713" s="258" t="s">
        <v>266</v>
      </c>
      <c r="AI713" s="258" t="s">
        <v>267</v>
      </c>
      <c r="AJ713" s="258" t="s">
        <v>267</v>
      </c>
      <c r="AK713" s="258" t="s">
        <v>266</v>
      </c>
      <c r="AL713" s="258" t="s">
        <v>266</v>
      </c>
      <c r="AM713" s="258" t="s">
        <v>266</v>
      </c>
      <c r="AN713" s="258" t="s">
        <v>266</v>
      </c>
      <c r="AO713" s="258" t="s">
        <v>266</v>
      </c>
      <c r="AP713" s="258" t="s">
        <v>266</v>
      </c>
    </row>
    <row r="714" spans="1:42" x14ac:dyDescent="0.2">
      <c r="A714" s="258">
        <v>212056</v>
      </c>
      <c r="B714" s="258" t="str">
        <f>VLOOKUP(A714,'[2]اعلام كامل'!$A$2:$E$7000,5,0)</f>
        <v>س4</v>
      </c>
      <c r="C714" s="258" t="s">
        <v>265</v>
      </c>
      <c r="D714" s="258" t="s">
        <v>267</v>
      </c>
      <c r="E714" s="258" t="s">
        <v>267</v>
      </c>
      <c r="F714" s="258" t="s">
        <v>267</v>
      </c>
      <c r="G714" s="258" t="s">
        <v>265</v>
      </c>
      <c r="H714" s="258" t="s">
        <v>265</v>
      </c>
      <c r="I714" s="258" t="s">
        <v>267</v>
      </c>
      <c r="J714" s="258" t="s">
        <v>265</v>
      </c>
      <c r="K714" s="258" t="s">
        <v>267</v>
      </c>
      <c r="L714" s="258" t="s">
        <v>265</v>
      </c>
      <c r="M714" s="258" t="s">
        <v>265</v>
      </c>
      <c r="N714" s="258" t="s">
        <v>267</v>
      </c>
      <c r="O714" s="258" t="s">
        <v>267</v>
      </c>
      <c r="P714" s="258" t="s">
        <v>267</v>
      </c>
      <c r="Q714" s="258" t="s">
        <v>267</v>
      </c>
      <c r="R714" s="258" t="s">
        <v>265</v>
      </c>
      <c r="S714" s="258" t="s">
        <v>265</v>
      </c>
      <c r="T714" s="258" t="s">
        <v>267</v>
      </c>
      <c r="U714" s="258" t="s">
        <v>267</v>
      </c>
      <c r="V714" s="258" t="s">
        <v>267</v>
      </c>
      <c r="W714" s="258" t="s">
        <v>267</v>
      </c>
      <c r="X714" s="258" t="s">
        <v>267</v>
      </c>
      <c r="Y714" s="258" t="s">
        <v>265</v>
      </c>
      <c r="Z714" s="258" t="s">
        <v>265</v>
      </c>
      <c r="AA714" s="258" t="s">
        <v>265</v>
      </c>
      <c r="AB714" s="258" t="s">
        <v>265</v>
      </c>
      <c r="AC714" s="258" t="s">
        <v>267</v>
      </c>
      <c r="AD714" s="258" t="s">
        <v>267</v>
      </c>
      <c r="AE714" s="258" t="s">
        <v>265</v>
      </c>
      <c r="AF714" s="258" t="s">
        <v>265</v>
      </c>
      <c r="AG714" s="258" t="s">
        <v>267</v>
      </c>
      <c r="AH714" s="258" t="s">
        <v>267</v>
      </c>
      <c r="AI714" s="258" t="s">
        <v>267</v>
      </c>
      <c r="AJ714" s="258" t="s">
        <v>267</v>
      </c>
      <c r="AK714" s="258" t="s">
        <v>267</v>
      </c>
      <c r="AL714" s="258" t="s">
        <v>266</v>
      </c>
      <c r="AM714" s="258" t="s">
        <v>266</v>
      </c>
      <c r="AN714" s="258" t="s">
        <v>266</v>
      </c>
      <c r="AO714" s="258" t="s">
        <v>266</v>
      </c>
      <c r="AP714" s="258" t="s">
        <v>266</v>
      </c>
    </row>
    <row r="715" spans="1:42" x14ac:dyDescent="0.2">
      <c r="A715" s="258">
        <v>212107</v>
      </c>
      <c r="B715" s="258" t="str">
        <f>VLOOKUP(A715,'[2]اعلام كامل'!$A$2:$E$7000,5,0)</f>
        <v>س4</v>
      </c>
      <c r="C715" s="258" t="s">
        <v>265</v>
      </c>
      <c r="D715" s="258" t="s">
        <v>267</v>
      </c>
      <c r="E715" s="258" t="s">
        <v>267</v>
      </c>
      <c r="F715" s="258" t="s">
        <v>267</v>
      </c>
      <c r="G715" s="258" t="s">
        <v>265</v>
      </c>
      <c r="H715" s="258" t="s">
        <v>267</v>
      </c>
      <c r="I715" s="258" t="s">
        <v>267</v>
      </c>
      <c r="J715" s="258" t="s">
        <v>267</v>
      </c>
      <c r="K715" s="258" t="s">
        <v>267</v>
      </c>
      <c r="L715" s="258" t="s">
        <v>267</v>
      </c>
      <c r="M715" s="258" t="s">
        <v>267</v>
      </c>
      <c r="N715" s="258" t="s">
        <v>267</v>
      </c>
      <c r="O715" s="258" t="s">
        <v>267</v>
      </c>
      <c r="P715" s="258" t="s">
        <v>267</v>
      </c>
      <c r="Q715" s="258" t="s">
        <v>267</v>
      </c>
      <c r="R715" s="258" t="s">
        <v>267</v>
      </c>
      <c r="S715" s="258" t="s">
        <v>267</v>
      </c>
      <c r="T715" s="258" t="s">
        <v>267</v>
      </c>
      <c r="U715" s="258" t="s">
        <v>267</v>
      </c>
      <c r="V715" s="258" t="s">
        <v>267</v>
      </c>
      <c r="W715" s="258" t="s">
        <v>267</v>
      </c>
      <c r="X715" s="258" t="s">
        <v>267</v>
      </c>
      <c r="Y715" s="258" t="s">
        <v>267</v>
      </c>
      <c r="Z715" s="258" t="s">
        <v>267</v>
      </c>
      <c r="AA715" s="258" t="s">
        <v>266</v>
      </c>
      <c r="AB715" s="258" t="s">
        <v>267</v>
      </c>
      <c r="AC715" s="258" t="s">
        <v>267</v>
      </c>
      <c r="AD715" s="258" t="s">
        <v>267</v>
      </c>
      <c r="AE715" s="258" t="s">
        <v>267</v>
      </c>
      <c r="AF715" s="258" t="s">
        <v>267</v>
      </c>
      <c r="AG715" s="258" t="s">
        <v>267</v>
      </c>
      <c r="AH715" s="258" t="s">
        <v>267</v>
      </c>
      <c r="AI715" s="258" t="s">
        <v>267</v>
      </c>
      <c r="AJ715" s="258" t="s">
        <v>267</v>
      </c>
      <c r="AK715" s="258" t="s">
        <v>267</v>
      </c>
      <c r="AL715" s="258" t="s">
        <v>266</v>
      </c>
      <c r="AM715" s="258" t="s">
        <v>266</v>
      </c>
      <c r="AN715" s="258" t="s">
        <v>266</v>
      </c>
      <c r="AO715" s="258" t="s">
        <v>266</v>
      </c>
      <c r="AP715" s="258" t="s">
        <v>266</v>
      </c>
    </row>
    <row r="716" spans="1:42" x14ac:dyDescent="0.2">
      <c r="A716" s="258">
        <v>212134</v>
      </c>
      <c r="B716" s="258" t="str">
        <f>VLOOKUP(A716,'[2]اعلام كامل'!$A$2:$E$7000,5,0)</f>
        <v>س4</v>
      </c>
      <c r="C716" s="258" t="s">
        <v>267</v>
      </c>
      <c r="D716" s="258" t="s">
        <v>267</v>
      </c>
      <c r="E716" s="258" t="s">
        <v>267</v>
      </c>
      <c r="F716" s="258" t="s">
        <v>265</v>
      </c>
      <c r="G716" s="258" t="s">
        <v>267</v>
      </c>
      <c r="H716" s="258" t="s">
        <v>267</v>
      </c>
      <c r="I716" s="258" t="s">
        <v>267</v>
      </c>
      <c r="J716" s="258" t="s">
        <v>267</v>
      </c>
      <c r="K716" s="258" t="s">
        <v>267</v>
      </c>
      <c r="L716" s="258" t="s">
        <v>267</v>
      </c>
      <c r="M716" s="258" t="s">
        <v>267</v>
      </c>
      <c r="N716" s="258" t="s">
        <v>267</v>
      </c>
      <c r="O716" s="258" t="s">
        <v>267</v>
      </c>
      <c r="P716" s="258" t="s">
        <v>267</v>
      </c>
      <c r="Q716" s="258" t="s">
        <v>265</v>
      </c>
      <c r="R716" s="258" t="s">
        <v>267</v>
      </c>
      <c r="S716" s="258" t="s">
        <v>265</v>
      </c>
      <c r="T716" s="258" t="s">
        <v>265</v>
      </c>
      <c r="U716" s="258" t="s">
        <v>265</v>
      </c>
      <c r="V716" s="258" t="s">
        <v>265</v>
      </c>
      <c r="W716" s="258" t="s">
        <v>266</v>
      </c>
      <c r="X716" s="258" t="s">
        <v>267</v>
      </c>
      <c r="Y716" s="258" t="s">
        <v>266</v>
      </c>
      <c r="Z716" s="258" t="s">
        <v>267</v>
      </c>
      <c r="AA716" s="258" t="s">
        <v>265</v>
      </c>
      <c r="AB716" s="258" t="s">
        <v>267</v>
      </c>
      <c r="AC716" s="258" t="s">
        <v>267</v>
      </c>
      <c r="AD716" s="258" t="s">
        <v>267</v>
      </c>
      <c r="AE716" s="258" t="s">
        <v>266</v>
      </c>
      <c r="AF716" s="258" t="s">
        <v>267</v>
      </c>
      <c r="AG716" s="258" t="s">
        <v>267</v>
      </c>
      <c r="AH716" s="258" t="s">
        <v>266</v>
      </c>
      <c r="AI716" s="258" t="s">
        <v>266</v>
      </c>
      <c r="AJ716" s="258" t="s">
        <v>267</v>
      </c>
      <c r="AK716" s="258" t="s">
        <v>266</v>
      </c>
      <c r="AL716" s="258" t="s">
        <v>266</v>
      </c>
      <c r="AM716" s="258" t="s">
        <v>266</v>
      </c>
      <c r="AN716" s="258" t="s">
        <v>266</v>
      </c>
      <c r="AO716" s="258" t="s">
        <v>266</v>
      </c>
      <c r="AP716" s="258" t="s">
        <v>266</v>
      </c>
    </row>
    <row r="717" spans="1:42" x14ac:dyDescent="0.2">
      <c r="A717" s="258">
        <v>212164</v>
      </c>
      <c r="B717" s="258" t="str">
        <f>VLOOKUP(A717,'[2]اعلام كامل'!$A$2:$E$7000,5,0)</f>
        <v>س4</v>
      </c>
      <c r="C717" s="258" t="s">
        <v>265</v>
      </c>
      <c r="D717" s="258" t="s">
        <v>267</v>
      </c>
      <c r="E717" s="258" t="s">
        <v>267</v>
      </c>
      <c r="F717" s="258" t="s">
        <v>265</v>
      </c>
      <c r="G717" s="258" t="s">
        <v>267</v>
      </c>
      <c r="H717" s="258" t="s">
        <v>265</v>
      </c>
      <c r="I717" s="258" t="s">
        <v>267</v>
      </c>
      <c r="J717" s="258" t="s">
        <v>265</v>
      </c>
      <c r="K717" s="258" t="s">
        <v>265</v>
      </c>
      <c r="L717" s="258" t="s">
        <v>265</v>
      </c>
      <c r="M717" s="258" t="s">
        <v>267</v>
      </c>
      <c r="N717" s="258" t="s">
        <v>267</v>
      </c>
      <c r="O717" s="258" t="s">
        <v>267</v>
      </c>
      <c r="P717" s="258" t="s">
        <v>267</v>
      </c>
      <c r="Q717" s="258" t="s">
        <v>265</v>
      </c>
      <c r="R717" s="258" t="s">
        <v>267</v>
      </c>
      <c r="S717" s="258" t="s">
        <v>265</v>
      </c>
      <c r="T717" s="258" t="s">
        <v>267</v>
      </c>
      <c r="U717" s="258" t="s">
        <v>267</v>
      </c>
      <c r="V717" s="258" t="s">
        <v>267</v>
      </c>
      <c r="W717" s="258" t="s">
        <v>267</v>
      </c>
      <c r="X717" s="258" t="s">
        <v>265</v>
      </c>
      <c r="Y717" s="258" t="s">
        <v>265</v>
      </c>
      <c r="Z717" s="258" t="s">
        <v>265</v>
      </c>
      <c r="AA717" s="258" t="s">
        <v>265</v>
      </c>
      <c r="AB717" s="258" t="s">
        <v>265</v>
      </c>
      <c r="AC717" s="258" t="s">
        <v>267</v>
      </c>
      <c r="AD717" s="258" t="s">
        <v>265</v>
      </c>
      <c r="AE717" s="258" t="s">
        <v>265</v>
      </c>
      <c r="AF717" s="258" t="s">
        <v>267</v>
      </c>
      <c r="AG717" s="258" t="s">
        <v>267</v>
      </c>
      <c r="AH717" s="258" t="s">
        <v>267</v>
      </c>
      <c r="AI717" s="258" t="s">
        <v>267</v>
      </c>
      <c r="AJ717" s="258" t="s">
        <v>267</v>
      </c>
      <c r="AK717" s="258" t="s">
        <v>267</v>
      </c>
      <c r="AL717" s="258" t="s">
        <v>266</v>
      </c>
      <c r="AM717" s="258" t="s">
        <v>266</v>
      </c>
      <c r="AN717" s="258" t="s">
        <v>266</v>
      </c>
      <c r="AO717" s="258" t="s">
        <v>266</v>
      </c>
      <c r="AP717" s="258" t="s">
        <v>266</v>
      </c>
    </row>
    <row r="718" spans="1:42" x14ac:dyDescent="0.2">
      <c r="A718" s="258">
        <v>212196</v>
      </c>
      <c r="B718" s="258" t="str">
        <f>VLOOKUP(A718,'[2]اعلام كامل'!$A$2:$E$7000,5,0)</f>
        <v>س4</v>
      </c>
      <c r="C718" s="258" t="s">
        <v>265</v>
      </c>
      <c r="D718" s="258" t="s">
        <v>267</v>
      </c>
      <c r="E718" s="258" t="s">
        <v>267</v>
      </c>
      <c r="F718" s="258" t="s">
        <v>265</v>
      </c>
      <c r="G718" s="258" t="s">
        <v>265</v>
      </c>
      <c r="H718" s="258" t="s">
        <v>267</v>
      </c>
      <c r="I718" s="258" t="s">
        <v>267</v>
      </c>
      <c r="J718" s="258" t="s">
        <v>265</v>
      </c>
      <c r="K718" s="258" t="s">
        <v>267</v>
      </c>
      <c r="L718" s="258" t="s">
        <v>265</v>
      </c>
      <c r="M718" s="258" t="s">
        <v>265</v>
      </c>
      <c r="N718" s="258" t="s">
        <v>267</v>
      </c>
      <c r="O718" s="258" t="s">
        <v>267</v>
      </c>
      <c r="P718" s="258" t="s">
        <v>265</v>
      </c>
      <c r="Q718" s="258" t="s">
        <v>267</v>
      </c>
      <c r="R718" s="258" t="s">
        <v>267</v>
      </c>
      <c r="S718" s="258" t="s">
        <v>265</v>
      </c>
      <c r="T718" s="258" t="s">
        <v>267</v>
      </c>
      <c r="U718" s="258" t="s">
        <v>267</v>
      </c>
      <c r="V718" s="258" t="s">
        <v>267</v>
      </c>
      <c r="W718" s="258" t="s">
        <v>267</v>
      </c>
      <c r="X718" s="258" t="s">
        <v>267</v>
      </c>
      <c r="Y718" s="258" t="s">
        <v>267</v>
      </c>
      <c r="Z718" s="258" t="s">
        <v>267</v>
      </c>
      <c r="AA718" s="258" t="s">
        <v>265</v>
      </c>
      <c r="AB718" s="258" t="s">
        <v>267</v>
      </c>
      <c r="AC718" s="258" t="s">
        <v>267</v>
      </c>
      <c r="AD718" s="258" t="s">
        <v>265</v>
      </c>
      <c r="AE718" s="258" t="s">
        <v>265</v>
      </c>
      <c r="AF718" s="258" t="s">
        <v>265</v>
      </c>
      <c r="AG718" s="258" t="s">
        <v>267</v>
      </c>
      <c r="AH718" s="258" t="s">
        <v>267</v>
      </c>
      <c r="AI718" s="258" t="s">
        <v>267</v>
      </c>
      <c r="AJ718" s="258" t="s">
        <v>267</v>
      </c>
      <c r="AK718" s="258" t="s">
        <v>267</v>
      </c>
      <c r="AL718" s="258" t="s">
        <v>266</v>
      </c>
      <c r="AM718" s="258" t="s">
        <v>266</v>
      </c>
      <c r="AN718" s="258" t="s">
        <v>266</v>
      </c>
      <c r="AO718" s="258" t="s">
        <v>266</v>
      </c>
      <c r="AP718" s="258" t="s">
        <v>266</v>
      </c>
    </row>
    <row r="719" spans="1:42" x14ac:dyDescent="0.2">
      <c r="A719" s="258">
        <v>212255</v>
      </c>
      <c r="B719" s="258" t="str">
        <f>VLOOKUP(A719,'[2]اعلام كامل'!$A$2:$E$7000,5,0)</f>
        <v>س4</v>
      </c>
      <c r="C719" s="258" t="s">
        <v>267</v>
      </c>
      <c r="D719" s="258" t="s">
        <v>267</v>
      </c>
      <c r="E719" s="258" t="s">
        <v>267</v>
      </c>
      <c r="F719" s="258" t="s">
        <v>265</v>
      </c>
      <c r="G719" s="258" t="s">
        <v>267</v>
      </c>
      <c r="H719" s="258" t="s">
        <v>265</v>
      </c>
      <c r="I719" s="258" t="s">
        <v>267</v>
      </c>
      <c r="J719" s="258" t="s">
        <v>267</v>
      </c>
      <c r="K719" s="258" t="s">
        <v>267</v>
      </c>
      <c r="L719" s="258" t="s">
        <v>265</v>
      </c>
      <c r="M719" s="258" t="s">
        <v>267</v>
      </c>
      <c r="N719" s="258" t="s">
        <v>267</v>
      </c>
      <c r="O719" s="258" t="s">
        <v>267</v>
      </c>
      <c r="P719" s="258" t="s">
        <v>267</v>
      </c>
      <c r="Q719" s="258" t="s">
        <v>267</v>
      </c>
      <c r="R719" s="258" t="s">
        <v>265</v>
      </c>
      <c r="S719" s="258" t="s">
        <v>265</v>
      </c>
      <c r="T719" s="258" t="s">
        <v>265</v>
      </c>
      <c r="U719" s="258" t="s">
        <v>265</v>
      </c>
      <c r="V719" s="258" t="s">
        <v>265</v>
      </c>
      <c r="W719" s="258" t="s">
        <v>267</v>
      </c>
      <c r="X719" s="258" t="s">
        <v>267</v>
      </c>
      <c r="Y719" s="258" t="s">
        <v>265</v>
      </c>
      <c r="Z719" s="258" t="s">
        <v>267</v>
      </c>
      <c r="AA719" s="258" t="s">
        <v>265</v>
      </c>
      <c r="AB719" s="258" t="s">
        <v>267</v>
      </c>
      <c r="AC719" s="258" t="s">
        <v>267</v>
      </c>
      <c r="AD719" s="258" t="s">
        <v>267</v>
      </c>
      <c r="AE719" s="258" t="s">
        <v>265</v>
      </c>
      <c r="AF719" s="258" t="s">
        <v>267</v>
      </c>
      <c r="AG719" s="258" t="s">
        <v>267</v>
      </c>
      <c r="AH719" s="258" t="s">
        <v>267</v>
      </c>
      <c r="AI719" s="258" t="s">
        <v>267</v>
      </c>
      <c r="AJ719" s="258" t="s">
        <v>267</v>
      </c>
      <c r="AK719" s="258" t="s">
        <v>267</v>
      </c>
      <c r="AL719" s="258" t="s">
        <v>266</v>
      </c>
      <c r="AM719" s="258" t="s">
        <v>266</v>
      </c>
      <c r="AN719" s="258" t="s">
        <v>266</v>
      </c>
      <c r="AO719" s="258" t="s">
        <v>266</v>
      </c>
      <c r="AP719" s="258" t="s">
        <v>266</v>
      </c>
    </row>
    <row r="720" spans="1:42" x14ac:dyDescent="0.2">
      <c r="A720" s="258">
        <v>212287</v>
      </c>
      <c r="B720" s="258" t="str">
        <f>VLOOKUP(A720,'[2]اعلام كامل'!$A$2:$E$7000,5,0)</f>
        <v>س4</v>
      </c>
      <c r="C720" s="258" t="s">
        <v>265</v>
      </c>
      <c r="D720" s="258" t="s">
        <v>265</v>
      </c>
      <c r="E720" s="258" t="s">
        <v>265</v>
      </c>
      <c r="F720" s="258" t="s">
        <v>267</v>
      </c>
      <c r="G720" s="258" t="s">
        <v>267</v>
      </c>
      <c r="H720" s="258" t="s">
        <v>267</v>
      </c>
      <c r="I720" s="258" t="s">
        <v>267</v>
      </c>
      <c r="J720" s="258" t="s">
        <v>267</v>
      </c>
      <c r="K720" s="258" t="s">
        <v>267</v>
      </c>
      <c r="L720" s="258" t="s">
        <v>265</v>
      </c>
      <c r="M720" s="258" t="s">
        <v>267</v>
      </c>
      <c r="N720" s="258" t="s">
        <v>267</v>
      </c>
      <c r="O720" s="258" t="s">
        <v>265</v>
      </c>
      <c r="P720" s="258" t="s">
        <v>265</v>
      </c>
      <c r="Q720" s="258" t="s">
        <v>267</v>
      </c>
      <c r="R720" s="258" t="s">
        <v>265</v>
      </c>
      <c r="S720" s="258" t="s">
        <v>265</v>
      </c>
      <c r="T720" s="258" t="s">
        <v>265</v>
      </c>
      <c r="U720" s="258" t="s">
        <v>267</v>
      </c>
      <c r="V720" s="258" t="s">
        <v>265</v>
      </c>
      <c r="W720" s="258" t="s">
        <v>267</v>
      </c>
      <c r="X720" s="258" t="s">
        <v>267</v>
      </c>
      <c r="Y720" s="258" t="s">
        <v>265</v>
      </c>
      <c r="Z720" s="258" t="s">
        <v>267</v>
      </c>
      <c r="AA720" s="258" t="s">
        <v>267</v>
      </c>
      <c r="AB720" s="258" t="s">
        <v>265</v>
      </c>
      <c r="AC720" s="258" t="s">
        <v>267</v>
      </c>
      <c r="AD720" s="258" t="s">
        <v>267</v>
      </c>
      <c r="AE720" s="258" t="s">
        <v>265</v>
      </c>
      <c r="AF720" s="258" t="s">
        <v>267</v>
      </c>
      <c r="AG720" s="258" t="s">
        <v>267</v>
      </c>
      <c r="AH720" s="258" t="s">
        <v>267</v>
      </c>
      <c r="AI720" s="258" t="s">
        <v>267</v>
      </c>
      <c r="AJ720" s="258" t="s">
        <v>267</v>
      </c>
      <c r="AK720" s="258" t="s">
        <v>267</v>
      </c>
      <c r="AL720" s="258" t="s">
        <v>266</v>
      </c>
      <c r="AM720" s="258" t="s">
        <v>266</v>
      </c>
      <c r="AN720" s="258" t="s">
        <v>266</v>
      </c>
      <c r="AO720" s="258" t="s">
        <v>266</v>
      </c>
      <c r="AP720" s="258" t="s">
        <v>266</v>
      </c>
    </row>
    <row r="721" spans="1:42" x14ac:dyDescent="0.2">
      <c r="A721" s="258">
        <v>212334</v>
      </c>
      <c r="B721" s="258" t="str">
        <f>VLOOKUP(A721,'[2]اعلام كامل'!$A$2:$E$7000,5,0)</f>
        <v>س4</v>
      </c>
      <c r="C721" s="258" t="s">
        <v>267</v>
      </c>
      <c r="D721" s="258" t="s">
        <v>267</v>
      </c>
      <c r="E721" s="258" t="s">
        <v>265</v>
      </c>
      <c r="F721" s="258" t="s">
        <v>265</v>
      </c>
      <c r="G721" s="258" t="s">
        <v>265</v>
      </c>
      <c r="H721" s="258" t="s">
        <v>267</v>
      </c>
      <c r="I721" s="258" t="s">
        <v>265</v>
      </c>
      <c r="J721" s="258" t="s">
        <v>265</v>
      </c>
      <c r="K721" s="258" t="s">
        <v>267</v>
      </c>
      <c r="L721" s="258" t="s">
        <v>267</v>
      </c>
      <c r="M721" s="258" t="s">
        <v>267</v>
      </c>
      <c r="N721" s="258" t="s">
        <v>267</v>
      </c>
      <c r="O721" s="258" t="s">
        <v>267</v>
      </c>
      <c r="P721" s="258" t="s">
        <v>267</v>
      </c>
      <c r="Q721" s="258" t="s">
        <v>267</v>
      </c>
      <c r="R721" s="258" t="s">
        <v>267</v>
      </c>
      <c r="S721" s="258" t="s">
        <v>265</v>
      </c>
      <c r="T721" s="258" t="s">
        <v>267</v>
      </c>
      <c r="U721" s="258" t="s">
        <v>267</v>
      </c>
      <c r="V721" s="258" t="s">
        <v>267</v>
      </c>
      <c r="W721" s="258" t="s">
        <v>267</v>
      </c>
      <c r="X721" s="258" t="s">
        <v>265</v>
      </c>
      <c r="Y721" s="258" t="s">
        <v>267</v>
      </c>
      <c r="Z721" s="258" t="s">
        <v>267</v>
      </c>
      <c r="AA721" s="258" t="s">
        <v>265</v>
      </c>
      <c r="AB721" s="258" t="s">
        <v>267</v>
      </c>
      <c r="AC721" s="258" t="s">
        <v>267</v>
      </c>
      <c r="AD721" s="258" t="s">
        <v>267</v>
      </c>
      <c r="AE721" s="258" t="s">
        <v>267</v>
      </c>
      <c r="AF721" s="258" t="s">
        <v>267</v>
      </c>
      <c r="AG721" s="258" t="s">
        <v>266</v>
      </c>
      <c r="AH721" s="258" t="s">
        <v>267</v>
      </c>
      <c r="AI721" s="258" t="s">
        <v>267</v>
      </c>
      <c r="AJ721" s="258" t="s">
        <v>267</v>
      </c>
      <c r="AK721" s="258" t="s">
        <v>267</v>
      </c>
      <c r="AL721" s="258" t="s">
        <v>266</v>
      </c>
      <c r="AM721" s="258" t="s">
        <v>266</v>
      </c>
      <c r="AN721" s="258" t="s">
        <v>266</v>
      </c>
      <c r="AO721" s="258" t="s">
        <v>266</v>
      </c>
      <c r="AP721" s="258" t="s">
        <v>266</v>
      </c>
    </row>
    <row r="722" spans="1:42" x14ac:dyDescent="0.2">
      <c r="A722" s="258">
        <v>212380</v>
      </c>
      <c r="B722" s="258" t="str">
        <f>VLOOKUP(A722,'[2]اعلام كامل'!$A$2:$E$7000,5,0)</f>
        <v>س4</v>
      </c>
      <c r="C722" s="258" t="s">
        <v>265</v>
      </c>
      <c r="D722" s="258" t="s">
        <v>267</v>
      </c>
      <c r="E722" s="258" t="s">
        <v>265</v>
      </c>
      <c r="F722" s="258" t="s">
        <v>265</v>
      </c>
      <c r="G722" s="258" t="s">
        <v>267</v>
      </c>
      <c r="H722" s="258" t="s">
        <v>265</v>
      </c>
      <c r="I722" s="258" t="s">
        <v>267</v>
      </c>
      <c r="J722" s="258" t="s">
        <v>267</v>
      </c>
      <c r="K722" s="258" t="s">
        <v>267</v>
      </c>
      <c r="L722" s="258" t="s">
        <v>265</v>
      </c>
      <c r="M722" s="258" t="s">
        <v>265</v>
      </c>
      <c r="N722" s="258" t="s">
        <v>267</v>
      </c>
      <c r="O722" s="258" t="s">
        <v>267</v>
      </c>
      <c r="P722" s="258" t="s">
        <v>267</v>
      </c>
      <c r="Q722" s="258" t="s">
        <v>267</v>
      </c>
      <c r="R722" s="258" t="s">
        <v>267</v>
      </c>
      <c r="S722" s="258" t="s">
        <v>267</v>
      </c>
      <c r="T722" s="258" t="s">
        <v>267</v>
      </c>
      <c r="U722" s="258" t="s">
        <v>267</v>
      </c>
      <c r="V722" s="258" t="s">
        <v>265</v>
      </c>
      <c r="W722" s="258" t="s">
        <v>265</v>
      </c>
      <c r="X722" s="258" t="s">
        <v>265</v>
      </c>
      <c r="Y722" s="258" t="s">
        <v>265</v>
      </c>
      <c r="Z722" s="258" t="s">
        <v>267</v>
      </c>
      <c r="AA722" s="258" t="s">
        <v>265</v>
      </c>
      <c r="AB722" s="258" t="s">
        <v>267</v>
      </c>
      <c r="AC722" s="258" t="s">
        <v>267</v>
      </c>
      <c r="AD722" s="258" t="s">
        <v>267</v>
      </c>
      <c r="AE722" s="258" t="s">
        <v>265</v>
      </c>
      <c r="AF722" s="258" t="s">
        <v>267</v>
      </c>
      <c r="AG722" s="258" t="s">
        <v>267</v>
      </c>
      <c r="AH722" s="258" t="s">
        <v>267</v>
      </c>
      <c r="AI722" s="258" t="s">
        <v>267</v>
      </c>
      <c r="AJ722" s="258" t="s">
        <v>267</v>
      </c>
      <c r="AK722" s="258" t="s">
        <v>267</v>
      </c>
      <c r="AL722" s="258" t="s">
        <v>266</v>
      </c>
      <c r="AM722" s="258" t="s">
        <v>266</v>
      </c>
      <c r="AN722" s="258" t="s">
        <v>266</v>
      </c>
      <c r="AO722" s="258" t="s">
        <v>266</v>
      </c>
      <c r="AP722" s="258" t="s">
        <v>266</v>
      </c>
    </row>
    <row r="723" spans="1:42" x14ac:dyDescent="0.2">
      <c r="A723" s="258">
        <v>212389</v>
      </c>
      <c r="B723" s="258" t="str">
        <f>VLOOKUP(A723,'[2]اعلام كامل'!$A$2:$E$7000,5,0)</f>
        <v>س4</v>
      </c>
      <c r="C723" s="258" t="s">
        <v>267</v>
      </c>
      <c r="D723" s="258" t="s">
        <v>267</v>
      </c>
      <c r="E723" s="258" t="s">
        <v>267</v>
      </c>
      <c r="F723" s="258" t="s">
        <v>265</v>
      </c>
      <c r="G723" s="258" t="s">
        <v>265</v>
      </c>
      <c r="H723" s="258" t="s">
        <v>266</v>
      </c>
      <c r="I723" s="258" t="s">
        <v>267</v>
      </c>
      <c r="J723" s="258" t="s">
        <v>267</v>
      </c>
      <c r="K723" s="258" t="s">
        <v>267</v>
      </c>
      <c r="L723" s="258" t="s">
        <v>267</v>
      </c>
      <c r="M723" s="258" t="s">
        <v>265</v>
      </c>
      <c r="N723" s="258" t="s">
        <v>267</v>
      </c>
      <c r="O723" s="258" t="s">
        <v>267</v>
      </c>
      <c r="P723" s="258" t="s">
        <v>267</v>
      </c>
      <c r="Q723" s="258" t="s">
        <v>267</v>
      </c>
      <c r="R723" s="258" t="s">
        <v>267</v>
      </c>
      <c r="S723" s="258" t="s">
        <v>267</v>
      </c>
      <c r="T723" s="258" t="s">
        <v>267</v>
      </c>
      <c r="U723" s="258" t="s">
        <v>267</v>
      </c>
      <c r="V723" s="258" t="s">
        <v>267</v>
      </c>
      <c r="W723" s="258" t="s">
        <v>267</v>
      </c>
      <c r="X723" s="258" t="s">
        <v>265</v>
      </c>
      <c r="Y723" s="258" t="s">
        <v>265</v>
      </c>
      <c r="Z723" s="258" t="s">
        <v>265</v>
      </c>
      <c r="AA723" s="258" t="s">
        <v>265</v>
      </c>
      <c r="AB723" s="258" t="s">
        <v>267</v>
      </c>
      <c r="AC723" s="258" t="s">
        <v>267</v>
      </c>
      <c r="AD723" s="258" t="s">
        <v>267</v>
      </c>
      <c r="AE723" s="258" t="s">
        <v>265</v>
      </c>
      <c r="AF723" s="258" t="s">
        <v>265</v>
      </c>
      <c r="AG723" s="258" t="s">
        <v>267</v>
      </c>
      <c r="AH723" s="258" t="s">
        <v>267</v>
      </c>
      <c r="AI723" s="258" t="s">
        <v>267</v>
      </c>
      <c r="AJ723" s="258" t="s">
        <v>267</v>
      </c>
      <c r="AK723" s="258" t="s">
        <v>267</v>
      </c>
      <c r="AL723" s="258" t="s">
        <v>266</v>
      </c>
      <c r="AM723" s="258" t="s">
        <v>266</v>
      </c>
      <c r="AN723" s="258" t="s">
        <v>266</v>
      </c>
      <c r="AO723" s="258" t="s">
        <v>266</v>
      </c>
      <c r="AP723" s="258" t="s">
        <v>266</v>
      </c>
    </row>
    <row r="724" spans="1:42" x14ac:dyDescent="0.2">
      <c r="A724" s="258">
        <v>212422</v>
      </c>
      <c r="B724" s="258" t="str">
        <f>VLOOKUP(A724,'[2]اعلام كامل'!$A$2:$E$7000,5,0)</f>
        <v>س4</v>
      </c>
      <c r="C724" s="258" t="s">
        <v>265</v>
      </c>
      <c r="D724" s="258" t="s">
        <v>265</v>
      </c>
      <c r="E724" s="258" t="s">
        <v>265</v>
      </c>
      <c r="F724" s="258" t="s">
        <v>265</v>
      </c>
      <c r="G724" s="258" t="s">
        <v>267</v>
      </c>
      <c r="H724" s="258" t="s">
        <v>265</v>
      </c>
      <c r="I724" s="258" t="s">
        <v>267</v>
      </c>
      <c r="J724" s="258" t="s">
        <v>267</v>
      </c>
      <c r="K724" s="258" t="s">
        <v>267</v>
      </c>
      <c r="L724" s="258" t="s">
        <v>265</v>
      </c>
      <c r="M724" s="258" t="s">
        <v>265</v>
      </c>
      <c r="N724" s="258" t="s">
        <v>267</v>
      </c>
      <c r="O724" s="258" t="s">
        <v>265</v>
      </c>
      <c r="P724" s="258" t="s">
        <v>267</v>
      </c>
      <c r="Q724" s="258" t="s">
        <v>267</v>
      </c>
      <c r="R724" s="258" t="s">
        <v>267</v>
      </c>
      <c r="S724" s="258" t="s">
        <v>267</v>
      </c>
      <c r="T724" s="258" t="s">
        <v>267</v>
      </c>
      <c r="U724" s="258" t="s">
        <v>267</v>
      </c>
      <c r="V724" s="258" t="s">
        <v>267</v>
      </c>
      <c r="W724" s="258" t="s">
        <v>267</v>
      </c>
      <c r="X724" s="258" t="s">
        <v>265</v>
      </c>
      <c r="Y724" s="258" t="s">
        <v>267</v>
      </c>
      <c r="Z724" s="258" t="s">
        <v>267</v>
      </c>
      <c r="AA724" s="258" t="s">
        <v>265</v>
      </c>
      <c r="AB724" s="258" t="s">
        <v>265</v>
      </c>
      <c r="AC724" s="258" t="s">
        <v>267</v>
      </c>
      <c r="AD724" s="258" t="s">
        <v>267</v>
      </c>
      <c r="AE724" s="258" t="s">
        <v>265</v>
      </c>
      <c r="AF724" s="258" t="s">
        <v>265</v>
      </c>
      <c r="AG724" s="258" t="s">
        <v>267</v>
      </c>
      <c r="AH724" s="258" t="s">
        <v>267</v>
      </c>
      <c r="AI724" s="258" t="s">
        <v>266</v>
      </c>
      <c r="AJ724" s="258" t="s">
        <v>267</v>
      </c>
      <c r="AK724" s="258" t="s">
        <v>267</v>
      </c>
      <c r="AL724" s="258" t="s">
        <v>266</v>
      </c>
      <c r="AM724" s="258" t="s">
        <v>266</v>
      </c>
      <c r="AN724" s="258" t="s">
        <v>266</v>
      </c>
      <c r="AO724" s="258" t="s">
        <v>266</v>
      </c>
      <c r="AP724" s="258" t="s">
        <v>266</v>
      </c>
    </row>
    <row r="725" spans="1:42" x14ac:dyDescent="0.2">
      <c r="A725" s="258">
        <v>212434</v>
      </c>
      <c r="B725" s="258" t="str">
        <f>VLOOKUP(A725,'[2]اعلام كامل'!$A$2:$E$7000,5,0)</f>
        <v>س4</v>
      </c>
      <c r="C725" s="258" t="s">
        <v>265</v>
      </c>
      <c r="D725" s="258" t="s">
        <v>267</v>
      </c>
      <c r="E725" s="258" t="s">
        <v>267</v>
      </c>
      <c r="F725" s="258" t="s">
        <v>265</v>
      </c>
      <c r="G725" s="258" t="s">
        <v>267</v>
      </c>
      <c r="H725" s="258" t="s">
        <v>267</v>
      </c>
      <c r="I725" s="258" t="s">
        <v>267</v>
      </c>
      <c r="J725" s="258" t="s">
        <v>265</v>
      </c>
      <c r="K725" s="258" t="s">
        <v>267</v>
      </c>
      <c r="L725" s="258" t="s">
        <v>265</v>
      </c>
      <c r="M725" s="258" t="s">
        <v>265</v>
      </c>
      <c r="N725" s="258" t="s">
        <v>267</v>
      </c>
      <c r="O725" s="258" t="s">
        <v>265</v>
      </c>
      <c r="P725" s="258" t="s">
        <v>265</v>
      </c>
      <c r="Q725" s="258" t="s">
        <v>267</v>
      </c>
      <c r="R725" s="258" t="s">
        <v>267</v>
      </c>
      <c r="S725" s="258" t="s">
        <v>267</v>
      </c>
      <c r="T725" s="258" t="s">
        <v>267</v>
      </c>
      <c r="U725" s="258" t="s">
        <v>267</v>
      </c>
      <c r="V725" s="258" t="s">
        <v>267</v>
      </c>
      <c r="W725" s="258" t="s">
        <v>267</v>
      </c>
      <c r="X725" s="258" t="s">
        <v>267</v>
      </c>
      <c r="Y725" s="258" t="s">
        <v>265</v>
      </c>
      <c r="Z725" s="258" t="s">
        <v>267</v>
      </c>
      <c r="AA725" s="258" t="s">
        <v>265</v>
      </c>
      <c r="AB725" s="258" t="s">
        <v>265</v>
      </c>
      <c r="AC725" s="258" t="s">
        <v>267</v>
      </c>
      <c r="AD725" s="258" t="s">
        <v>265</v>
      </c>
      <c r="AE725" s="258" t="s">
        <v>265</v>
      </c>
      <c r="AF725" s="258" t="s">
        <v>267</v>
      </c>
      <c r="AG725" s="258" t="s">
        <v>267</v>
      </c>
      <c r="AH725" s="258" t="s">
        <v>267</v>
      </c>
      <c r="AI725" s="258" t="s">
        <v>267</v>
      </c>
      <c r="AJ725" s="258" t="s">
        <v>267</v>
      </c>
      <c r="AK725" s="258" t="s">
        <v>267</v>
      </c>
      <c r="AL725" s="258" t="s">
        <v>266</v>
      </c>
      <c r="AM725" s="258" t="s">
        <v>266</v>
      </c>
      <c r="AN725" s="258" t="s">
        <v>266</v>
      </c>
      <c r="AO725" s="258" t="s">
        <v>266</v>
      </c>
      <c r="AP725" s="258" t="s">
        <v>266</v>
      </c>
    </row>
    <row r="726" spans="1:42" x14ac:dyDescent="0.2">
      <c r="A726" s="258">
        <v>212481</v>
      </c>
      <c r="B726" s="258" t="str">
        <f>VLOOKUP(A726,'[2]اعلام كامل'!$A$2:$E$7000,5,0)</f>
        <v>س4</v>
      </c>
      <c r="C726" s="258" t="s">
        <v>265</v>
      </c>
      <c r="D726" s="258" t="s">
        <v>267</v>
      </c>
      <c r="E726" s="258" t="s">
        <v>265</v>
      </c>
      <c r="F726" s="258" t="s">
        <v>265</v>
      </c>
      <c r="G726" s="258" t="s">
        <v>265</v>
      </c>
      <c r="H726" s="258" t="s">
        <v>267</v>
      </c>
      <c r="I726" s="258" t="s">
        <v>265</v>
      </c>
      <c r="J726" s="258" t="s">
        <v>267</v>
      </c>
      <c r="K726" s="258" t="s">
        <v>265</v>
      </c>
      <c r="L726" s="258" t="s">
        <v>267</v>
      </c>
      <c r="M726" s="258" t="s">
        <v>265</v>
      </c>
      <c r="N726" s="258" t="s">
        <v>267</v>
      </c>
      <c r="O726" s="258" t="s">
        <v>267</v>
      </c>
      <c r="P726" s="258" t="s">
        <v>265</v>
      </c>
      <c r="Q726" s="258" t="s">
        <v>267</v>
      </c>
      <c r="R726" s="258" t="s">
        <v>265</v>
      </c>
      <c r="S726" s="258" t="s">
        <v>267</v>
      </c>
      <c r="T726" s="258" t="s">
        <v>267</v>
      </c>
      <c r="U726" s="258" t="s">
        <v>267</v>
      </c>
      <c r="V726" s="258" t="s">
        <v>267</v>
      </c>
      <c r="W726" s="258" t="s">
        <v>266</v>
      </c>
      <c r="X726" s="258" t="s">
        <v>267</v>
      </c>
      <c r="Y726" s="258" t="s">
        <v>267</v>
      </c>
      <c r="Z726" s="258" t="s">
        <v>267</v>
      </c>
      <c r="AA726" s="258" t="s">
        <v>267</v>
      </c>
      <c r="AB726" s="258" t="s">
        <v>267</v>
      </c>
      <c r="AC726" s="258" t="s">
        <v>267</v>
      </c>
      <c r="AD726" s="258" t="s">
        <v>267</v>
      </c>
      <c r="AE726" s="258" t="s">
        <v>267</v>
      </c>
      <c r="AF726" s="258" t="s">
        <v>266</v>
      </c>
      <c r="AG726" s="258" t="s">
        <v>267</v>
      </c>
      <c r="AH726" s="258" t="s">
        <v>267</v>
      </c>
      <c r="AI726" s="258" t="s">
        <v>267</v>
      </c>
      <c r="AJ726" s="258" t="s">
        <v>267</v>
      </c>
      <c r="AK726" s="258" t="s">
        <v>267</v>
      </c>
      <c r="AL726" s="258" t="s">
        <v>266</v>
      </c>
      <c r="AM726" s="258" t="s">
        <v>266</v>
      </c>
      <c r="AN726" s="258" t="s">
        <v>266</v>
      </c>
      <c r="AO726" s="258" t="s">
        <v>266</v>
      </c>
      <c r="AP726" s="258" t="s">
        <v>266</v>
      </c>
    </row>
    <row r="727" spans="1:42" x14ac:dyDescent="0.2">
      <c r="A727" s="258">
        <v>212518</v>
      </c>
      <c r="B727" s="258" t="str">
        <f>VLOOKUP(A727,'[2]اعلام كامل'!$A$2:$E$7000,5,0)</f>
        <v>س4</v>
      </c>
      <c r="C727" s="258" t="s">
        <v>267</v>
      </c>
      <c r="D727" s="258" t="s">
        <v>265</v>
      </c>
      <c r="E727" s="258" t="s">
        <v>267</v>
      </c>
      <c r="F727" s="258" t="s">
        <v>265</v>
      </c>
      <c r="G727" s="258" t="s">
        <v>265</v>
      </c>
      <c r="H727" s="258" t="s">
        <v>267</v>
      </c>
      <c r="I727" s="258" t="s">
        <v>265</v>
      </c>
      <c r="J727" s="258" t="s">
        <v>265</v>
      </c>
      <c r="K727" s="258" t="s">
        <v>267</v>
      </c>
      <c r="L727" s="258" t="s">
        <v>265</v>
      </c>
      <c r="M727" s="258" t="s">
        <v>265</v>
      </c>
      <c r="N727" s="258" t="s">
        <v>267</v>
      </c>
      <c r="O727" s="258" t="s">
        <v>267</v>
      </c>
      <c r="P727" s="258" t="s">
        <v>265</v>
      </c>
      <c r="Q727" s="258" t="s">
        <v>265</v>
      </c>
      <c r="R727" s="258" t="s">
        <v>267</v>
      </c>
      <c r="S727" s="258" t="s">
        <v>267</v>
      </c>
      <c r="T727" s="258" t="s">
        <v>265</v>
      </c>
      <c r="U727" s="258" t="s">
        <v>267</v>
      </c>
      <c r="V727" s="258" t="s">
        <v>267</v>
      </c>
      <c r="W727" s="258" t="s">
        <v>267</v>
      </c>
      <c r="X727" s="258" t="s">
        <v>267</v>
      </c>
      <c r="Y727" s="258" t="s">
        <v>267</v>
      </c>
      <c r="Z727" s="258" t="s">
        <v>267</v>
      </c>
      <c r="AA727" s="258" t="s">
        <v>267</v>
      </c>
      <c r="AB727" s="258" t="s">
        <v>267</v>
      </c>
      <c r="AC727" s="258" t="s">
        <v>267</v>
      </c>
      <c r="AD727" s="258" t="s">
        <v>265</v>
      </c>
      <c r="AE727" s="258" t="s">
        <v>265</v>
      </c>
      <c r="AF727" s="258" t="s">
        <v>265</v>
      </c>
      <c r="AG727" s="258" t="s">
        <v>266</v>
      </c>
      <c r="AH727" s="258" t="s">
        <v>266</v>
      </c>
      <c r="AI727" s="258" t="s">
        <v>267</v>
      </c>
      <c r="AJ727" s="258" t="s">
        <v>267</v>
      </c>
      <c r="AK727" s="258" t="s">
        <v>267</v>
      </c>
      <c r="AL727" s="258" t="s">
        <v>266</v>
      </c>
      <c r="AM727" s="258" t="s">
        <v>266</v>
      </c>
      <c r="AN727" s="258" t="s">
        <v>266</v>
      </c>
      <c r="AO727" s="258" t="s">
        <v>266</v>
      </c>
      <c r="AP727" s="258" t="s">
        <v>266</v>
      </c>
    </row>
    <row r="728" spans="1:42" x14ac:dyDescent="0.2">
      <c r="A728" s="258">
        <v>212530</v>
      </c>
      <c r="B728" s="258" t="str">
        <f>VLOOKUP(A728,'[2]اعلام كامل'!$A$2:$E$7000,5,0)</f>
        <v>س4</v>
      </c>
      <c r="C728" s="258" t="s">
        <v>267</v>
      </c>
      <c r="D728" s="258" t="s">
        <v>267</v>
      </c>
      <c r="E728" s="258" t="s">
        <v>265</v>
      </c>
      <c r="F728" s="258" t="s">
        <v>265</v>
      </c>
      <c r="G728" s="258" t="s">
        <v>267</v>
      </c>
      <c r="H728" s="258" t="s">
        <v>267</v>
      </c>
      <c r="I728" s="258" t="s">
        <v>267</v>
      </c>
      <c r="J728" s="258" t="s">
        <v>267</v>
      </c>
      <c r="K728" s="258" t="s">
        <v>265</v>
      </c>
      <c r="L728" s="258" t="s">
        <v>265</v>
      </c>
      <c r="M728" s="258" t="s">
        <v>265</v>
      </c>
      <c r="N728" s="258" t="s">
        <v>267</v>
      </c>
      <c r="O728" s="258" t="s">
        <v>265</v>
      </c>
      <c r="P728" s="258" t="s">
        <v>267</v>
      </c>
      <c r="Q728" s="258" t="s">
        <v>265</v>
      </c>
      <c r="R728" s="258" t="s">
        <v>265</v>
      </c>
      <c r="S728" s="258" t="s">
        <v>267</v>
      </c>
      <c r="T728" s="258" t="s">
        <v>265</v>
      </c>
      <c r="U728" s="258" t="s">
        <v>265</v>
      </c>
      <c r="V728" s="258" t="s">
        <v>265</v>
      </c>
      <c r="W728" s="258" t="s">
        <v>267</v>
      </c>
      <c r="X728" s="258" t="s">
        <v>267</v>
      </c>
      <c r="Y728" s="258" t="s">
        <v>265</v>
      </c>
      <c r="Z728" s="258" t="s">
        <v>267</v>
      </c>
      <c r="AA728" s="258" t="s">
        <v>265</v>
      </c>
      <c r="AB728" s="258" t="s">
        <v>267</v>
      </c>
      <c r="AC728" s="258" t="s">
        <v>267</v>
      </c>
      <c r="AD728" s="258" t="s">
        <v>267</v>
      </c>
      <c r="AE728" s="258" t="s">
        <v>267</v>
      </c>
      <c r="AF728" s="258" t="s">
        <v>267</v>
      </c>
      <c r="AG728" s="258" t="s">
        <v>267</v>
      </c>
      <c r="AH728" s="258" t="s">
        <v>267</v>
      </c>
      <c r="AI728" s="258" t="s">
        <v>267</v>
      </c>
      <c r="AJ728" s="258" t="s">
        <v>267</v>
      </c>
      <c r="AK728" s="258" t="s">
        <v>267</v>
      </c>
      <c r="AL728" s="258" t="s">
        <v>266</v>
      </c>
      <c r="AM728" s="258" t="s">
        <v>266</v>
      </c>
      <c r="AN728" s="258" t="s">
        <v>266</v>
      </c>
      <c r="AO728" s="258" t="s">
        <v>266</v>
      </c>
      <c r="AP728" s="258" t="s">
        <v>266</v>
      </c>
    </row>
    <row r="729" spans="1:42" x14ac:dyDescent="0.2">
      <c r="A729" s="258">
        <v>212548</v>
      </c>
      <c r="B729" s="258" t="str">
        <f>VLOOKUP(A729,'[2]اعلام كامل'!$A$2:$E$7000,5,0)</f>
        <v>س4</v>
      </c>
      <c r="C729" s="258" t="s">
        <v>267</v>
      </c>
      <c r="D729" s="258" t="s">
        <v>267</v>
      </c>
      <c r="E729" s="258" t="s">
        <v>267</v>
      </c>
      <c r="F729" s="258" t="s">
        <v>265</v>
      </c>
      <c r="G729" s="258" t="s">
        <v>267</v>
      </c>
      <c r="H729" s="258" t="s">
        <v>267</v>
      </c>
      <c r="I729" s="258" t="s">
        <v>267</v>
      </c>
      <c r="J729" s="258" t="s">
        <v>265</v>
      </c>
      <c r="K729" s="258" t="s">
        <v>267</v>
      </c>
      <c r="L729" s="258" t="s">
        <v>265</v>
      </c>
      <c r="M729" s="258" t="s">
        <v>267</v>
      </c>
      <c r="N729" s="258" t="s">
        <v>267</v>
      </c>
      <c r="O729" s="258" t="s">
        <v>267</v>
      </c>
      <c r="P729" s="258" t="s">
        <v>265</v>
      </c>
      <c r="Q729" s="258" t="s">
        <v>265</v>
      </c>
      <c r="R729" s="258" t="s">
        <v>267</v>
      </c>
      <c r="S729" s="258" t="s">
        <v>267</v>
      </c>
      <c r="T729" s="258" t="s">
        <v>267</v>
      </c>
      <c r="U729" s="258" t="s">
        <v>267</v>
      </c>
      <c r="V729" s="258" t="s">
        <v>267</v>
      </c>
      <c r="W729" s="258" t="s">
        <v>267</v>
      </c>
      <c r="X729" s="258" t="s">
        <v>267</v>
      </c>
      <c r="Y729" s="258" t="s">
        <v>265</v>
      </c>
      <c r="Z729" s="258" t="s">
        <v>265</v>
      </c>
      <c r="AA729" s="258" t="s">
        <v>265</v>
      </c>
      <c r="AB729" s="258" t="s">
        <v>267</v>
      </c>
      <c r="AC729" s="258" t="s">
        <v>267</v>
      </c>
      <c r="AD729" s="258" t="s">
        <v>265</v>
      </c>
      <c r="AE729" s="258" t="s">
        <v>265</v>
      </c>
      <c r="AF729" s="258" t="s">
        <v>267</v>
      </c>
      <c r="AG729" s="258" t="s">
        <v>267</v>
      </c>
      <c r="AH729" s="258" t="s">
        <v>267</v>
      </c>
      <c r="AI729" s="258" t="s">
        <v>267</v>
      </c>
      <c r="AJ729" s="258" t="s">
        <v>267</v>
      </c>
      <c r="AK729" s="258" t="s">
        <v>267</v>
      </c>
      <c r="AL729" s="258" t="s">
        <v>266</v>
      </c>
      <c r="AM729" s="258" t="s">
        <v>266</v>
      </c>
      <c r="AN729" s="258" t="s">
        <v>266</v>
      </c>
      <c r="AO729" s="258" t="s">
        <v>266</v>
      </c>
      <c r="AP729" s="258" t="s">
        <v>266</v>
      </c>
    </row>
    <row r="730" spans="1:42" x14ac:dyDescent="0.2">
      <c r="A730" s="258">
        <v>212608</v>
      </c>
      <c r="B730" s="258" t="str">
        <f>VLOOKUP(A730,'[2]اعلام كامل'!$A$2:$E$7000,5,0)</f>
        <v>س4</v>
      </c>
      <c r="C730" s="258" t="s">
        <v>267</v>
      </c>
      <c r="D730" s="258" t="s">
        <v>267</v>
      </c>
      <c r="E730" s="258" t="s">
        <v>267</v>
      </c>
      <c r="F730" s="258" t="s">
        <v>267</v>
      </c>
      <c r="G730" s="258" t="s">
        <v>267</v>
      </c>
      <c r="H730" s="258" t="s">
        <v>267</v>
      </c>
      <c r="I730" s="258" t="s">
        <v>267</v>
      </c>
      <c r="J730" s="258" t="s">
        <v>267</v>
      </c>
      <c r="K730" s="258" t="s">
        <v>267</v>
      </c>
      <c r="L730" s="258" t="s">
        <v>267</v>
      </c>
      <c r="M730" s="258" t="s">
        <v>266</v>
      </c>
      <c r="N730" s="258" t="s">
        <v>267</v>
      </c>
      <c r="O730" s="258" t="s">
        <v>265</v>
      </c>
      <c r="P730" s="258" t="s">
        <v>267</v>
      </c>
      <c r="Q730" s="258" t="s">
        <v>267</v>
      </c>
      <c r="R730" s="258" t="s">
        <v>267</v>
      </c>
      <c r="S730" s="258" t="s">
        <v>267</v>
      </c>
      <c r="T730" s="258" t="s">
        <v>267</v>
      </c>
      <c r="U730" s="258" t="s">
        <v>267</v>
      </c>
      <c r="V730" s="258" t="s">
        <v>267</v>
      </c>
      <c r="W730" s="258" t="s">
        <v>265</v>
      </c>
      <c r="X730" s="258" t="s">
        <v>267</v>
      </c>
      <c r="Y730" s="258" t="s">
        <v>267</v>
      </c>
      <c r="Z730" s="258" t="s">
        <v>267</v>
      </c>
      <c r="AA730" s="258" t="s">
        <v>265</v>
      </c>
      <c r="AB730" s="258" t="s">
        <v>267</v>
      </c>
      <c r="AC730" s="258" t="s">
        <v>267</v>
      </c>
      <c r="AD730" s="258" t="s">
        <v>267</v>
      </c>
      <c r="AE730" s="258" t="s">
        <v>265</v>
      </c>
      <c r="AF730" s="258" t="s">
        <v>267</v>
      </c>
      <c r="AG730" s="258" t="s">
        <v>267</v>
      </c>
      <c r="AH730" s="258" t="s">
        <v>267</v>
      </c>
      <c r="AI730" s="258" t="s">
        <v>267</v>
      </c>
      <c r="AJ730" s="258" t="s">
        <v>267</v>
      </c>
      <c r="AK730" s="258" t="s">
        <v>267</v>
      </c>
      <c r="AL730" s="258" t="s">
        <v>266</v>
      </c>
      <c r="AM730" s="258" t="s">
        <v>266</v>
      </c>
      <c r="AN730" s="258" t="s">
        <v>266</v>
      </c>
      <c r="AO730" s="258" t="s">
        <v>266</v>
      </c>
      <c r="AP730" s="258" t="s">
        <v>266</v>
      </c>
    </row>
    <row r="731" spans="1:42" x14ac:dyDescent="0.2">
      <c r="A731" s="258">
        <v>212694</v>
      </c>
      <c r="B731" s="258" t="str">
        <f>VLOOKUP(A731,'[2]اعلام كامل'!$A$2:$E$7000,5,0)</f>
        <v>س4</v>
      </c>
      <c r="C731" s="258" t="s">
        <v>267</v>
      </c>
      <c r="D731" s="258" t="s">
        <v>267</v>
      </c>
      <c r="E731" s="258" t="s">
        <v>267</v>
      </c>
      <c r="F731" s="258" t="s">
        <v>265</v>
      </c>
      <c r="G731" s="258" t="s">
        <v>267</v>
      </c>
      <c r="H731" s="258" t="s">
        <v>267</v>
      </c>
      <c r="I731" s="258" t="s">
        <v>267</v>
      </c>
      <c r="J731" s="258" t="s">
        <v>265</v>
      </c>
      <c r="K731" s="258" t="s">
        <v>267</v>
      </c>
      <c r="L731" s="258" t="s">
        <v>267</v>
      </c>
      <c r="M731" s="258" t="s">
        <v>265</v>
      </c>
      <c r="N731" s="258" t="s">
        <v>267</v>
      </c>
      <c r="O731" s="258" t="s">
        <v>267</v>
      </c>
      <c r="P731" s="258" t="s">
        <v>267</v>
      </c>
      <c r="Q731" s="258" t="s">
        <v>267</v>
      </c>
      <c r="R731" s="258" t="s">
        <v>267</v>
      </c>
      <c r="S731" s="258" t="s">
        <v>267</v>
      </c>
      <c r="T731" s="258" t="s">
        <v>267</v>
      </c>
      <c r="U731" s="258" t="s">
        <v>267</v>
      </c>
      <c r="V731" s="258" t="s">
        <v>267</v>
      </c>
      <c r="W731" s="258" t="s">
        <v>267</v>
      </c>
      <c r="X731" s="258" t="s">
        <v>267</v>
      </c>
      <c r="Y731" s="258" t="s">
        <v>265</v>
      </c>
      <c r="Z731" s="258" t="s">
        <v>265</v>
      </c>
      <c r="AA731" s="258" t="s">
        <v>265</v>
      </c>
      <c r="AB731" s="258" t="s">
        <v>267</v>
      </c>
      <c r="AC731" s="258" t="s">
        <v>267</v>
      </c>
      <c r="AD731" s="258" t="s">
        <v>267</v>
      </c>
      <c r="AE731" s="258" t="s">
        <v>265</v>
      </c>
      <c r="AF731" s="258" t="s">
        <v>265</v>
      </c>
      <c r="AG731" s="258" t="s">
        <v>266</v>
      </c>
      <c r="AH731" s="258" t="s">
        <v>267</v>
      </c>
      <c r="AI731" s="258" t="s">
        <v>267</v>
      </c>
      <c r="AJ731" s="258" t="s">
        <v>266</v>
      </c>
      <c r="AK731" s="258" t="s">
        <v>267</v>
      </c>
      <c r="AL731" s="258" t="s">
        <v>266</v>
      </c>
      <c r="AM731" s="258" t="s">
        <v>266</v>
      </c>
      <c r="AN731" s="258" t="s">
        <v>266</v>
      </c>
      <c r="AO731" s="258" t="s">
        <v>266</v>
      </c>
      <c r="AP731" s="258" t="s">
        <v>266</v>
      </c>
    </row>
    <row r="732" spans="1:42" x14ac:dyDescent="0.2">
      <c r="A732" s="258">
        <v>212716</v>
      </c>
      <c r="B732" s="258" t="str">
        <f>VLOOKUP(A732,'[2]اعلام كامل'!$A$2:$E$7000,5,0)</f>
        <v>س4</v>
      </c>
      <c r="C732" s="258" t="s">
        <v>267</v>
      </c>
      <c r="D732" s="258" t="s">
        <v>267</v>
      </c>
      <c r="E732" s="258" t="s">
        <v>267</v>
      </c>
      <c r="F732" s="258" t="s">
        <v>265</v>
      </c>
      <c r="G732" s="258" t="s">
        <v>267</v>
      </c>
      <c r="H732" s="258" t="s">
        <v>267</v>
      </c>
      <c r="I732" s="258" t="s">
        <v>267</v>
      </c>
      <c r="J732" s="258" t="s">
        <v>265</v>
      </c>
      <c r="K732" s="258" t="s">
        <v>267</v>
      </c>
      <c r="L732" s="258" t="s">
        <v>265</v>
      </c>
      <c r="M732" s="258" t="s">
        <v>267</v>
      </c>
      <c r="N732" s="258" t="s">
        <v>267</v>
      </c>
      <c r="O732" s="258" t="s">
        <v>267</v>
      </c>
      <c r="P732" s="258" t="s">
        <v>265</v>
      </c>
      <c r="Q732" s="258" t="s">
        <v>267</v>
      </c>
      <c r="R732" s="258" t="s">
        <v>266</v>
      </c>
      <c r="S732" s="258" t="s">
        <v>267</v>
      </c>
      <c r="T732" s="258" t="s">
        <v>265</v>
      </c>
      <c r="U732" s="258" t="s">
        <v>265</v>
      </c>
      <c r="V732" s="258" t="s">
        <v>265</v>
      </c>
      <c r="W732" s="258" t="s">
        <v>267</v>
      </c>
      <c r="X732" s="258" t="s">
        <v>267</v>
      </c>
      <c r="Y732" s="258" t="s">
        <v>265</v>
      </c>
      <c r="Z732" s="258" t="s">
        <v>267</v>
      </c>
      <c r="AA732" s="258" t="s">
        <v>267</v>
      </c>
      <c r="AB732" s="258" t="s">
        <v>267</v>
      </c>
      <c r="AC732" s="258" t="s">
        <v>265</v>
      </c>
      <c r="AD732" s="258" t="s">
        <v>267</v>
      </c>
      <c r="AE732" s="258" t="s">
        <v>267</v>
      </c>
      <c r="AF732" s="258" t="s">
        <v>267</v>
      </c>
      <c r="AG732" s="258" t="s">
        <v>267</v>
      </c>
      <c r="AH732" s="258" t="s">
        <v>267</v>
      </c>
      <c r="AI732" s="258" t="s">
        <v>267</v>
      </c>
      <c r="AJ732" s="258" t="s">
        <v>267</v>
      </c>
      <c r="AK732" s="258" t="s">
        <v>267</v>
      </c>
      <c r="AL732" s="258" t="s">
        <v>266</v>
      </c>
      <c r="AM732" s="258" t="s">
        <v>266</v>
      </c>
      <c r="AN732" s="258" t="s">
        <v>266</v>
      </c>
      <c r="AO732" s="258" t="s">
        <v>266</v>
      </c>
      <c r="AP732" s="258" t="s">
        <v>266</v>
      </c>
    </row>
    <row r="733" spans="1:42" x14ac:dyDescent="0.2">
      <c r="A733" s="258">
        <v>212724</v>
      </c>
      <c r="B733" s="258" t="str">
        <f>VLOOKUP(A733,'[2]اعلام كامل'!$A$2:$E$7000,5,0)</f>
        <v>س4</v>
      </c>
      <c r="C733" s="258" t="s">
        <v>265</v>
      </c>
      <c r="D733" s="258" t="s">
        <v>267</v>
      </c>
      <c r="E733" s="258" t="s">
        <v>267</v>
      </c>
      <c r="F733" s="258" t="s">
        <v>265</v>
      </c>
      <c r="G733" s="258" t="s">
        <v>265</v>
      </c>
      <c r="H733" s="258" t="s">
        <v>265</v>
      </c>
      <c r="I733" s="258" t="s">
        <v>267</v>
      </c>
      <c r="J733" s="258" t="s">
        <v>265</v>
      </c>
      <c r="K733" s="258" t="s">
        <v>267</v>
      </c>
      <c r="L733" s="258" t="s">
        <v>265</v>
      </c>
      <c r="M733" s="258" t="s">
        <v>267</v>
      </c>
      <c r="N733" s="258" t="s">
        <v>267</v>
      </c>
      <c r="O733" s="258" t="s">
        <v>267</v>
      </c>
      <c r="P733" s="258" t="s">
        <v>267</v>
      </c>
      <c r="Q733" s="258" t="s">
        <v>267</v>
      </c>
      <c r="R733" s="258" t="s">
        <v>267</v>
      </c>
      <c r="S733" s="258" t="s">
        <v>265</v>
      </c>
      <c r="T733" s="258" t="s">
        <v>267</v>
      </c>
      <c r="U733" s="258" t="s">
        <v>267</v>
      </c>
      <c r="V733" s="258" t="s">
        <v>265</v>
      </c>
      <c r="W733" s="258" t="s">
        <v>265</v>
      </c>
      <c r="X733" s="258" t="s">
        <v>267</v>
      </c>
      <c r="Y733" s="258" t="s">
        <v>265</v>
      </c>
      <c r="Z733" s="258" t="s">
        <v>267</v>
      </c>
      <c r="AA733" s="258" t="s">
        <v>265</v>
      </c>
      <c r="AB733" s="258" t="s">
        <v>265</v>
      </c>
      <c r="AC733" s="258" t="s">
        <v>267</v>
      </c>
      <c r="AD733" s="258" t="s">
        <v>267</v>
      </c>
      <c r="AE733" s="258" t="s">
        <v>267</v>
      </c>
      <c r="AF733" s="258" t="s">
        <v>267</v>
      </c>
      <c r="AG733" s="258" t="s">
        <v>267</v>
      </c>
      <c r="AH733" s="258" t="s">
        <v>267</v>
      </c>
      <c r="AI733" s="258" t="s">
        <v>267</v>
      </c>
      <c r="AJ733" s="258" t="s">
        <v>267</v>
      </c>
      <c r="AK733" s="258" t="s">
        <v>267</v>
      </c>
      <c r="AL733" s="258" t="s">
        <v>266</v>
      </c>
      <c r="AM733" s="258" t="s">
        <v>266</v>
      </c>
      <c r="AN733" s="258" t="s">
        <v>266</v>
      </c>
      <c r="AO733" s="258" t="s">
        <v>266</v>
      </c>
      <c r="AP733" s="258" t="s">
        <v>266</v>
      </c>
    </row>
    <row r="734" spans="1:42" x14ac:dyDescent="0.2">
      <c r="A734" s="258">
        <v>212752</v>
      </c>
      <c r="B734" s="258" t="str">
        <f>VLOOKUP(A734,'[2]اعلام كامل'!$A$2:$E$7000,5,0)</f>
        <v>س4</v>
      </c>
      <c r="C734" s="258" t="s">
        <v>265</v>
      </c>
      <c r="D734" s="258" t="s">
        <v>267</v>
      </c>
      <c r="E734" s="258" t="s">
        <v>267</v>
      </c>
      <c r="F734" s="258" t="s">
        <v>265</v>
      </c>
      <c r="G734" s="258" t="s">
        <v>265</v>
      </c>
      <c r="H734" s="258" t="s">
        <v>267</v>
      </c>
      <c r="I734" s="258" t="s">
        <v>267</v>
      </c>
      <c r="J734" s="258" t="s">
        <v>265</v>
      </c>
      <c r="K734" s="258" t="s">
        <v>267</v>
      </c>
      <c r="L734" s="258" t="s">
        <v>267</v>
      </c>
      <c r="M734" s="258" t="s">
        <v>265</v>
      </c>
      <c r="N734" s="258" t="s">
        <v>267</v>
      </c>
      <c r="O734" s="258" t="s">
        <v>267</v>
      </c>
      <c r="P734" s="258" t="s">
        <v>267</v>
      </c>
      <c r="Q734" s="258" t="s">
        <v>267</v>
      </c>
      <c r="R734" s="258" t="s">
        <v>267</v>
      </c>
      <c r="S734" s="258" t="s">
        <v>267</v>
      </c>
      <c r="T734" s="258" t="s">
        <v>267</v>
      </c>
      <c r="U734" s="258" t="s">
        <v>267</v>
      </c>
      <c r="V734" s="258" t="s">
        <v>265</v>
      </c>
      <c r="W734" s="258" t="s">
        <v>267</v>
      </c>
      <c r="X734" s="258" t="s">
        <v>265</v>
      </c>
      <c r="Y734" s="258" t="s">
        <v>265</v>
      </c>
      <c r="Z734" s="258" t="s">
        <v>267</v>
      </c>
      <c r="AA734" s="258" t="s">
        <v>265</v>
      </c>
      <c r="AB734" s="258" t="s">
        <v>267</v>
      </c>
      <c r="AC734" s="258" t="s">
        <v>267</v>
      </c>
      <c r="AD734" s="258" t="s">
        <v>267</v>
      </c>
      <c r="AE734" s="258" t="s">
        <v>265</v>
      </c>
      <c r="AF734" s="258" t="s">
        <v>265</v>
      </c>
      <c r="AG734" s="258" t="s">
        <v>267</v>
      </c>
      <c r="AH734" s="258" t="s">
        <v>267</v>
      </c>
      <c r="AI734" s="258" t="s">
        <v>267</v>
      </c>
      <c r="AJ734" s="258" t="s">
        <v>267</v>
      </c>
      <c r="AK734" s="258" t="s">
        <v>267</v>
      </c>
      <c r="AL734" s="258" t="s">
        <v>266</v>
      </c>
      <c r="AM734" s="258" t="s">
        <v>266</v>
      </c>
      <c r="AN734" s="258" t="s">
        <v>266</v>
      </c>
      <c r="AO734" s="258" t="s">
        <v>266</v>
      </c>
      <c r="AP734" s="258" t="s">
        <v>266</v>
      </c>
    </row>
    <row r="735" spans="1:42" x14ac:dyDescent="0.2">
      <c r="A735" s="258">
        <v>212753</v>
      </c>
      <c r="B735" s="258" t="str">
        <f>VLOOKUP(A735,'[2]اعلام كامل'!$A$2:$E$7000,5,0)</f>
        <v>س4</v>
      </c>
      <c r="C735" s="258" t="s">
        <v>266</v>
      </c>
      <c r="D735" s="258" t="s">
        <v>267</v>
      </c>
      <c r="E735" s="258" t="s">
        <v>267</v>
      </c>
      <c r="F735" s="258" t="s">
        <v>265</v>
      </c>
      <c r="G735" s="258" t="s">
        <v>267</v>
      </c>
      <c r="H735" s="258" t="s">
        <v>267</v>
      </c>
      <c r="I735" s="258" t="s">
        <v>267</v>
      </c>
      <c r="J735" s="258" t="s">
        <v>265</v>
      </c>
      <c r="K735" s="258" t="s">
        <v>267</v>
      </c>
      <c r="L735" s="258" t="s">
        <v>265</v>
      </c>
      <c r="M735" s="258" t="s">
        <v>265</v>
      </c>
      <c r="N735" s="258" t="s">
        <v>267</v>
      </c>
      <c r="O735" s="258" t="s">
        <v>267</v>
      </c>
      <c r="P735" s="258" t="s">
        <v>267</v>
      </c>
      <c r="Q735" s="258" t="s">
        <v>267</v>
      </c>
      <c r="R735" s="258" t="s">
        <v>267</v>
      </c>
      <c r="S735" s="258" t="s">
        <v>265</v>
      </c>
      <c r="T735" s="258" t="s">
        <v>267</v>
      </c>
      <c r="U735" s="258" t="s">
        <v>267</v>
      </c>
      <c r="V735" s="258" t="s">
        <v>267</v>
      </c>
      <c r="W735" s="258" t="s">
        <v>265</v>
      </c>
      <c r="X735" s="258" t="s">
        <v>267</v>
      </c>
      <c r="Y735" s="258" t="s">
        <v>267</v>
      </c>
      <c r="Z735" s="258" t="s">
        <v>265</v>
      </c>
      <c r="AA735" s="258" t="s">
        <v>265</v>
      </c>
      <c r="AB735" s="258" t="s">
        <v>267</v>
      </c>
      <c r="AC735" s="258" t="s">
        <v>267</v>
      </c>
      <c r="AD735" s="258" t="s">
        <v>267</v>
      </c>
      <c r="AE735" s="258" t="s">
        <v>267</v>
      </c>
      <c r="AF735" s="258" t="s">
        <v>267</v>
      </c>
      <c r="AG735" s="258" t="s">
        <v>267</v>
      </c>
      <c r="AH735" s="258" t="s">
        <v>267</v>
      </c>
      <c r="AI735" s="258" t="s">
        <v>267</v>
      </c>
      <c r="AJ735" s="258" t="s">
        <v>267</v>
      </c>
      <c r="AK735" s="258" t="s">
        <v>267</v>
      </c>
      <c r="AL735" s="258" t="s">
        <v>266</v>
      </c>
      <c r="AM735" s="258" t="s">
        <v>266</v>
      </c>
      <c r="AN735" s="258" t="s">
        <v>266</v>
      </c>
      <c r="AO735" s="258" t="s">
        <v>266</v>
      </c>
      <c r="AP735" s="258" t="s">
        <v>266</v>
      </c>
    </row>
    <row r="736" spans="1:42" x14ac:dyDescent="0.2">
      <c r="A736" s="258">
        <v>212763</v>
      </c>
      <c r="B736" s="258" t="str">
        <f>VLOOKUP(A736,'[2]اعلام كامل'!$A$2:$E$7000,5,0)</f>
        <v>س4</v>
      </c>
      <c r="C736" s="258" t="s">
        <v>267</v>
      </c>
      <c r="D736" s="258" t="s">
        <v>267</v>
      </c>
      <c r="E736" s="258" t="s">
        <v>267</v>
      </c>
      <c r="F736" s="258" t="s">
        <v>267</v>
      </c>
      <c r="G736" s="258" t="s">
        <v>267</v>
      </c>
      <c r="H736" s="258" t="s">
        <v>265</v>
      </c>
      <c r="I736" s="258" t="s">
        <v>267</v>
      </c>
      <c r="J736" s="258" t="s">
        <v>267</v>
      </c>
      <c r="K736" s="258" t="s">
        <v>267</v>
      </c>
      <c r="L736" s="258" t="s">
        <v>267</v>
      </c>
      <c r="M736" s="258" t="s">
        <v>267</v>
      </c>
      <c r="N736" s="258" t="s">
        <v>267</v>
      </c>
      <c r="O736" s="258" t="s">
        <v>267</v>
      </c>
      <c r="P736" s="258" t="s">
        <v>265</v>
      </c>
      <c r="Q736" s="258" t="s">
        <v>267</v>
      </c>
      <c r="R736" s="258" t="s">
        <v>267</v>
      </c>
      <c r="S736" s="258" t="s">
        <v>267</v>
      </c>
      <c r="T736" s="258" t="s">
        <v>267</v>
      </c>
      <c r="U736" s="258" t="s">
        <v>267</v>
      </c>
      <c r="V736" s="258" t="s">
        <v>267</v>
      </c>
      <c r="W736" s="258" t="s">
        <v>267</v>
      </c>
      <c r="X736" s="258" t="s">
        <v>267</v>
      </c>
      <c r="Y736" s="258" t="s">
        <v>267</v>
      </c>
      <c r="Z736" s="258" t="s">
        <v>267</v>
      </c>
      <c r="AA736" s="258" t="s">
        <v>267</v>
      </c>
      <c r="AB736" s="258" t="s">
        <v>267</v>
      </c>
      <c r="AC736" s="258" t="s">
        <v>267</v>
      </c>
      <c r="AD736" s="258" t="s">
        <v>265</v>
      </c>
      <c r="AE736" s="258" t="s">
        <v>265</v>
      </c>
      <c r="AF736" s="258" t="s">
        <v>265</v>
      </c>
      <c r="AG736" s="258" t="s">
        <v>266</v>
      </c>
      <c r="AH736" s="258" t="s">
        <v>267</v>
      </c>
      <c r="AI736" s="258" t="s">
        <v>266</v>
      </c>
      <c r="AJ736" s="258" t="s">
        <v>267</v>
      </c>
      <c r="AK736" s="258" t="s">
        <v>267</v>
      </c>
      <c r="AL736" s="258" t="s">
        <v>266</v>
      </c>
      <c r="AM736" s="258" t="s">
        <v>266</v>
      </c>
      <c r="AN736" s="258" t="s">
        <v>266</v>
      </c>
      <c r="AO736" s="258" t="s">
        <v>266</v>
      </c>
      <c r="AP736" s="258" t="s">
        <v>266</v>
      </c>
    </row>
    <row r="737" spans="1:42" x14ac:dyDescent="0.2">
      <c r="A737" s="258">
        <v>212764</v>
      </c>
      <c r="B737" s="258" t="str">
        <f>VLOOKUP(A737,'[2]اعلام كامل'!$A$2:$E$7000,5,0)</f>
        <v>س4</v>
      </c>
      <c r="C737" s="258" t="s">
        <v>265</v>
      </c>
      <c r="D737" s="258" t="s">
        <v>267</v>
      </c>
      <c r="E737" s="258" t="s">
        <v>267</v>
      </c>
      <c r="F737" s="258" t="s">
        <v>265</v>
      </c>
      <c r="G737" s="258" t="s">
        <v>265</v>
      </c>
      <c r="H737" s="258" t="s">
        <v>265</v>
      </c>
      <c r="I737" s="258" t="s">
        <v>267</v>
      </c>
      <c r="J737" s="258" t="s">
        <v>265</v>
      </c>
      <c r="K737" s="258" t="s">
        <v>267</v>
      </c>
      <c r="L737" s="258" t="s">
        <v>267</v>
      </c>
      <c r="M737" s="258" t="s">
        <v>265</v>
      </c>
      <c r="N737" s="258" t="s">
        <v>267</v>
      </c>
      <c r="O737" s="258" t="s">
        <v>265</v>
      </c>
      <c r="P737" s="258" t="s">
        <v>265</v>
      </c>
      <c r="Q737" s="258" t="s">
        <v>266</v>
      </c>
      <c r="R737" s="258" t="s">
        <v>267</v>
      </c>
      <c r="S737" s="258" t="s">
        <v>265</v>
      </c>
      <c r="T737" s="258" t="s">
        <v>267</v>
      </c>
      <c r="U737" s="258" t="s">
        <v>267</v>
      </c>
      <c r="V737" s="258" t="s">
        <v>267</v>
      </c>
      <c r="W737" s="258" t="s">
        <v>267</v>
      </c>
      <c r="X737" s="258" t="s">
        <v>267</v>
      </c>
      <c r="Y737" s="258" t="s">
        <v>265</v>
      </c>
      <c r="Z737" s="258" t="s">
        <v>267</v>
      </c>
      <c r="AA737" s="258" t="s">
        <v>265</v>
      </c>
      <c r="AB737" s="258" t="s">
        <v>267</v>
      </c>
      <c r="AC737" s="258" t="s">
        <v>267</v>
      </c>
      <c r="AD737" s="258" t="s">
        <v>265</v>
      </c>
      <c r="AE737" s="258" t="s">
        <v>265</v>
      </c>
      <c r="AF737" s="258" t="s">
        <v>267</v>
      </c>
      <c r="AG737" s="258" t="s">
        <v>267</v>
      </c>
      <c r="AH737" s="258" t="s">
        <v>267</v>
      </c>
      <c r="AI737" s="258" t="s">
        <v>267</v>
      </c>
      <c r="AJ737" s="258" t="s">
        <v>267</v>
      </c>
      <c r="AK737" s="258" t="s">
        <v>267</v>
      </c>
      <c r="AL737" s="258" t="s">
        <v>266</v>
      </c>
      <c r="AM737" s="258" t="s">
        <v>266</v>
      </c>
      <c r="AN737" s="258" t="s">
        <v>266</v>
      </c>
      <c r="AO737" s="258" t="s">
        <v>266</v>
      </c>
      <c r="AP737" s="258" t="s">
        <v>266</v>
      </c>
    </row>
    <row r="738" spans="1:42" x14ac:dyDescent="0.2">
      <c r="A738" s="258">
        <v>212766</v>
      </c>
      <c r="B738" s="258" t="str">
        <f>VLOOKUP(A738,'[2]اعلام كامل'!$A$2:$E$7000,5,0)</f>
        <v>س4</v>
      </c>
      <c r="C738" s="258" t="s">
        <v>267</v>
      </c>
      <c r="D738" s="258" t="s">
        <v>267</v>
      </c>
      <c r="E738" s="258" t="s">
        <v>267</v>
      </c>
      <c r="F738" s="258" t="s">
        <v>265</v>
      </c>
      <c r="G738" s="258" t="s">
        <v>265</v>
      </c>
      <c r="H738" s="258" t="s">
        <v>265</v>
      </c>
      <c r="I738" s="258" t="s">
        <v>267</v>
      </c>
      <c r="J738" s="258" t="s">
        <v>265</v>
      </c>
      <c r="K738" s="258" t="s">
        <v>267</v>
      </c>
      <c r="L738" s="258" t="s">
        <v>267</v>
      </c>
      <c r="M738" s="258" t="s">
        <v>265</v>
      </c>
      <c r="N738" s="258" t="s">
        <v>265</v>
      </c>
      <c r="O738" s="258" t="s">
        <v>265</v>
      </c>
      <c r="P738" s="258" t="s">
        <v>265</v>
      </c>
      <c r="Q738" s="258" t="s">
        <v>265</v>
      </c>
      <c r="R738" s="258" t="s">
        <v>265</v>
      </c>
      <c r="S738" s="258" t="s">
        <v>267</v>
      </c>
      <c r="T738" s="258" t="s">
        <v>267</v>
      </c>
      <c r="U738" s="258" t="s">
        <v>267</v>
      </c>
      <c r="V738" s="258" t="s">
        <v>267</v>
      </c>
      <c r="W738" s="258" t="s">
        <v>267</v>
      </c>
      <c r="X738" s="258" t="s">
        <v>267</v>
      </c>
      <c r="Y738" s="258" t="s">
        <v>267</v>
      </c>
      <c r="Z738" s="258" t="s">
        <v>267</v>
      </c>
      <c r="AA738" s="258" t="s">
        <v>267</v>
      </c>
      <c r="AB738" s="258" t="s">
        <v>266</v>
      </c>
      <c r="AC738" s="258" t="s">
        <v>267</v>
      </c>
      <c r="AD738" s="258" t="s">
        <v>267</v>
      </c>
      <c r="AE738" s="258" t="s">
        <v>267</v>
      </c>
      <c r="AF738" s="258" t="s">
        <v>267</v>
      </c>
      <c r="AG738" s="258" t="s">
        <v>266</v>
      </c>
      <c r="AH738" s="258" t="s">
        <v>267</v>
      </c>
      <c r="AI738" s="258" t="s">
        <v>266</v>
      </c>
      <c r="AJ738" s="258" t="s">
        <v>267</v>
      </c>
      <c r="AK738" s="258" t="s">
        <v>267</v>
      </c>
      <c r="AL738" s="258" t="s">
        <v>266</v>
      </c>
      <c r="AM738" s="258" t="s">
        <v>266</v>
      </c>
      <c r="AN738" s="258" t="s">
        <v>266</v>
      </c>
      <c r="AO738" s="258" t="s">
        <v>266</v>
      </c>
      <c r="AP738" s="258" t="s">
        <v>266</v>
      </c>
    </row>
    <row r="739" spans="1:42" x14ac:dyDescent="0.2">
      <c r="A739" s="258">
        <v>212768</v>
      </c>
      <c r="B739" s="258" t="str">
        <f>VLOOKUP(A739,'[2]اعلام كامل'!$A$2:$E$7000,5,0)</f>
        <v>س4</v>
      </c>
      <c r="C739" s="258" t="s">
        <v>265</v>
      </c>
      <c r="D739" s="258" t="s">
        <v>267</v>
      </c>
      <c r="E739" s="258" t="s">
        <v>267</v>
      </c>
      <c r="F739" s="258" t="s">
        <v>265</v>
      </c>
      <c r="G739" s="258" t="s">
        <v>267</v>
      </c>
      <c r="H739" s="258" t="s">
        <v>265</v>
      </c>
      <c r="I739" s="258" t="s">
        <v>267</v>
      </c>
      <c r="J739" s="258" t="s">
        <v>265</v>
      </c>
      <c r="K739" s="258" t="s">
        <v>267</v>
      </c>
      <c r="L739" s="258" t="s">
        <v>267</v>
      </c>
      <c r="M739" s="258" t="s">
        <v>265</v>
      </c>
      <c r="N739" s="258" t="s">
        <v>267</v>
      </c>
      <c r="O739" s="258" t="s">
        <v>267</v>
      </c>
      <c r="P739" s="258" t="s">
        <v>265</v>
      </c>
      <c r="Q739" s="258" t="s">
        <v>265</v>
      </c>
      <c r="R739" s="258" t="s">
        <v>267</v>
      </c>
      <c r="S739" s="258" t="s">
        <v>267</v>
      </c>
      <c r="T739" s="258" t="s">
        <v>267</v>
      </c>
      <c r="U739" s="258" t="s">
        <v>267</v>
      </c>
      <c r="V739" s="258" t="s">
        <v>265</v>
      </c>
      <c r="W739" s="258" t="s">
        <v>267</v>
      </c>
      <c r="X739" s="258" t="s">
        <v>265</v>
      </c>
      <c r="Y739" s="258" t="s">
        <v>265</v>
      </c>
      <c r="Z739" s="258" t="s">
        <v>267</v>
      </c>
      <c r="AA739" s="258" t="s">
        <v>265</v>
      </c>
      <c r="AB739" s="258" t="s">
        <v>267</v>
      </c>
      <c r="AC739" s="258" t="s">
        <v>267</v>
      </c>
      <c r="AD739" s="258" t="s">
        <v>267</v>
      </c>
      <c r="AE739" s="258" t="s">
        <v>267</v>
      </c>
      <c r="AF739" s="258" t="s">
        <v>267</v>
      </c>
      <c r="AG739" s="258" t="s">
        <v>267</v>
      </c>
      <c r="AH739" s="258" t="s">
        <v>267</v>
      </c>
      <c r="AI739" s="258" t="s">
        <v>267</v>
      </c>
      <c r="AJ739" s="258" t="s">
        <v>267</v>
      </c>
      <c r="AK739" s="258" t="s">
        <v>267</v>
      </c>
      <c r="AL739" s="258" t="s">
        <v>266</v>
      </c>
      <c r="AM739" s="258" t="s">
        <v>266</v>
      </c>
      <c r="AN739" s="258" t="s">
        <v>266</v>
      </c>
      <c r="AO739" s="258" t="s">
        <v>266</v>
      </c>
      <c r="AP739" s="258" t="s">
        <v>266</v>
      </c>
    </row>
    <row r="740" spans="1:42" x14ac:dyDescent="0.2">
      <c r="A740" s="258">
        <v>212789</v>
      </c>
      <c r="B740" s="258" t="str">
        <f>VLOOKUP(A740,'[2]اعلام كامل'!$A$2:$E$7000,5,0)</f>
        <v>س4</v>
      </c>
      <c r="C740" s="258" t="s">
        <v>267</v>
      </c>
      <c r="D740" s="258" t="s">
        <v>267</v>
      </c>
      <c r="E740" s="258" t="s">
        <v>267</v>
      </c>
      <c r="F740" s="258" t="s">
        <v>265</v>
      </c>
      <c r="G740" s="258" t="s">
        <v>267</v>
      </c>
      <c r="H740" s="258" t="s">
        <v>267</v>
      </c>
      <c r="I740" s="258" t="s">
        <v>267</v>
      </c>
      <c r="J740" s="258" t="s">
        <v>265</v>
      </c>
      <c r="K740" s="258" t="s">
        <v>267</v>
      </c>
      <c r="L740" s="258" t="s">
        <v>265</v>
      </c>
      <c r="M740" s="258" t="s">
        <v>267</v>
      </c>
      <c r="N740" s="258" t="s">
        <v>267</v>
      </c>
      <c r="O740" s="258" t="s">
        <v>267</v>
      </c>
      <c r="P740" s="258" t="s">
        <v>267</v>
      </c>
      <c r="Q740" s="258" t="s">
        <v>267</v>
      </c>
      <c r="R740" s="258" t="s">
        <v>267</v>
      </c>
      <c r="S740" s="258" t="s">
        <v>265</v>
      </c>
      <c r="T740" s="258" t="s">
        <v>267</v>
      </c>
      <c r="U740" s="258" t="s">
        <v>267</v>
      </c>
      <c r="V740" s="258" t="s">
        <v>267</v>
      </c>
      <c r="W740" s="258" t="s">
        <v>267</v>
      </c>
      <c r="X740" s="258" t="s">
        <v>267</v>
      </c>
      <c r="Y740" s="258" t="s">
        <v>267</v>
      </c>
      <c r="Z740" s="258" t="s">
        <v>267</v>
      </c>
      <c r="AA740" s="258" t="s">
        <v>265</v>
      </c>
      <c r="AB740" s="258" t="s">
        <v>267</v>
      </c>
      <c r="AC740" s="258" t="s">
        <v>267</v>
      </c>
      <c r="AD740" s="258" t="s">
        <v>267</v>
      </c>
      <c r="AE740" s="258" t="s">
        <v>267</v>
      </c>
      <c r="AF740" s="258" t="s">
        <v>267</v>
      </c>
      <c r="AG740" s="258" t="s">
        <v>267</v>
      </c>
      <c r="AH740" s="258" t="s">
        <v>267</v>
      </c>
      <c r="AI740" s="258" t="s">
        <v>267</v>
      </c>
      <c r="AJ740" s="258" t="s">
        <v>267</v>
      </c>
      <c r="AK740" s="258" t="s">
        <v>267</v>
      </c>
      <c r="AL740" s="258" t="s">
        <v>266</v>
      </c>
      <c r="AM740" s="258" t="s">
        <v>266</v>
      </c>
      <c r="AN740" s="258" t="s">
        <v>266</v>
      </c>
      <c r="AO740" s="258" t="s">
        <v>266</v>
      </c>
      <c r="AP740" s="258" t="s">
        <v>266</v>
      </c>
    </row>
    <row r="741" spans="1:42" x14ac:dyDescent="0.2">
      <c r="A741" s="258">
        <v>212928</v>
      </c>
      <c r="B741" s="258" t="str">
        <f>VLOOKUP(A741,'[2]اعلام كامل'!$A$2:$E$7000,5,0)</f>
        <v>س4</v>
      </c>
      <c r="C741" s="258" t="s">
        <v>265</v>
      </c>
      <c r="D741" s="258" t="s">
        <v>267</v>
      </c>
      <c r="E741" s="258" t="s">
        <v>267</v>
      </c>
      <c r="F741" s="258" t="s">
        <v>265</v>
      </c>
      <c r="G741" s="258" t="s">
        <v>267</v>
      </c>
      <c r="H741" s="258" t="s">
        <v>265</v>
      </c>
      <c r="I741" s="258" t="s">
        <v>267</v>
      </c>
      <c r="J741" s="258" t="s">
        <v>267</v>
      </c>
      <c r="K741" s="258" t="s">
        <v>267</v>
      </c>
      <c r="L741" s="258" t="s">
        <v>267</v>
      </c>
      <c r="M741" s="258" t="s">
        <v>267</v>
      </c>
      <c r="N741" s="258" t="s">
        <v>267</v>
      </c>
      <c r="O741" s="258" t="s">
        <v>267</v>
      </c>
      <c r="P741" s="258" t="s">
        <v>267</v>
      </c>
      <c r="Q741" s="258" t="s">
        <v>267</v>
      </c>
      <c r="R741" s="258" t="s">
        <v>266</v>
      </c>
      <c r="S741" s="258" t="s">
        <v>267</v>
      </c>
      <c r="T741" s="258" t="s">
        <v>267</v>
      </c>
      <c r="U741" s="258" t="s">
        <v>267</v>
      </c>
      <c r="V741" s="258" t="s">
        <v>267</v>
      </c>
      <c r="W741" s="258" t="s">
        <v>267</v>
      </c>
      <c r="X741" s="258" t="s">
        <v>267</v>
      </c>
      <c r="Y741" s="258" t="s">
        <v>267</v>
      </c>
      <c r="Z741" s="258" t="s">
        <v>267</v>
      </c>
      <c r="AA741" s="258" t="s">
        <v>267</v>
      </c>
      <c r="AB741" s="258" t="s">
        <v>267</v>
      </c>
      <c r="AC741" s="258" t="s">
        <v>267</v>
      </c>
      <c r="AD741" s="258" t="s">
        <v>267</v>
      </c>
      <c r="AE741" s="258" t="s">
        <v>267</v>
      </c>
      <c r="AF741" s="258" t="s">
        <v>267</v>
      </c>
      <c r="AG741" s="258" t="s">
        <v>266</v>
      </c>
      <c r="AH741" s="258" t="s">
        <v>266</v>
      </c>
      <c r="AI741" s="258" t="s">
        <v>266</v>
      </c>
      <c r="AJ741" s="258" t="s">
        <v>267</v>
      </c>
      <c r="AK741" s="258" t="s">
        <v>267</v>
      </c>
      <c r="AL741" s="258" t="s">
        <v>266</v>
      </c>
      <c r="AM741" s="258" t="s">
        <v>266</v>
      </c>
      <c r="AN741" s="258" t="s">
        <v>266</v>
      </c>
      <c r="AO741" s="258" t="s">
        <v>266</v>
      </c>
      <c r="AP741" s="258" t="s">
        <v>266</v>
      </c>
    </row>
    <row r="742" spans="1:42" x14ac:dyDescent="0.2">
      <c r="A742" s="258">
        <v>213014</v>
      </c>
      <c r="B742" s="258" t="str">
        <f>VLOOKUP(A742,'[2]اعلام كامل'!$A$2:$E$7000,5,0)</f>
        <v>س4</v>
      </c>
      <c r="C742" s="258" t="s">
        <v>265</v>
      </c>
      <c r="D742" s="258" t="s">
        <v>267</v>
      </c>
      <c r="E742" s="258" t="s">
        <v>267</v>
      </c>
      <c r="F742" s="258" t="s">
        <v>265</v>
      </c>
      <c r="G742" s="258" t="s">
        <v>265</v>
      </c>
      <c r="H742" s="258" t="s">
        <v>267</v>
      </c>
      <c r="I742" s="258" t="s">
        <v>267</v>
      </c>
      <c r="J742" s="258" t="s">
        <v>267</v>
      </c>
      <c r="K742" s="258" t="s">
        <v>267</v>
      </c>
      <c r="L742" s="258" t="s">
        <v>267</v>
      </c>
      <c r="M742" s="258" t="s">
        <v>267</v>
      </c>
      <c r="N742" s="258" t="s">
        <v>267</v>
      </c>
      <c r="O742" s="258" t="s">
        <v>267</v>
      </c>
      <c r="P742" s="258" t="s">
        <v>265</v>
      </c>
      <c r="Q742" s="258" t="s">
        <v>267</v>
      </c>
      <c r="R742" s="258" t="s">
        <v>265</v>
      </c>
      <c r="S742" s="258" t="s">
        <v>267</v>
      </c>
      <c r="T742" s="258" t="s">
        <v>267</v>
      </c>
      <c r="U742" s="258" t="s">
        <v>267</v>
      </c>
      <c r="V742" s="258" t="s">
        <v>265</v>
      </c>
      <c r="W742" s="258" t="s">
        <v>267</v>
      </c>
      <c r="X742" s="258" t="s">
        <v>267</v>
      </c>
      <c r="Y742" s="258" t="s">
        <v>265</v>
      </c>
      <c r="Z742" s="258" t="s">
        <v>265</v>
      </c>
      <c r="AA742" s="258" t="s">
        <v>265</v>
      </c>
      <c r="AB742" s="258" t="s">
        <v>267</v>
      </c>
      <c r="AC742" s="258" t="s">
        <v>267</v>
      </c>
      <c r="AD742" s="258" t="s">
        <v>267</v>
      </c>
      <c r="AE742" s="258" t="s">
        <v>265</v>
      </c>
      <c r="AF742" s="258" t="s">
        <v>265</v>
      </c>
      <c r="AG742" s="258" t="s">
        <v>266</v>
      </c>
      <c r="AH742" s="258" t="s">
        <v>267</v>
      </c>
      <c r="AI742" s="258" t="s">
        <v>266</v>
      </c>
      <c r="AJ742" s="258" t="s">
        <v>266</v>
      </c>
      <c r="AK742" s="258" t="s">
        <v>267</v>
      </c>
      <c r="AL742" s="258" t="s">
        <v>266</v>
      </c>
      <c r="AM742" s="258" t="s">
        <v>266</v>
      </c>
      <c r="AN742" s="258" t="s">
        <v>266</v>
      </c>
      <c r="AO742" s="258" t="s">
        <v>266</v>
      </c>
      <c r="AP742" s="258" t="s">
        <v>266</v>
      </c>
    </row>
    <row r="743" spans="1:42" x14ac:dyDescent="0.2">
      <c r="A743" s="258">
        <v>213084</v>
      </c>
      <c r="B743" s="258" t="str">
        <f>VLOOKUP(A743,'[2]اعلام كامل'!$A$2:$E$7000,5,0)</f>
        <v>س4</v>
      </c>
      <c r="C743" s="258" t="s">
        <v>265</v>
      </c>
      <c r="D743" s="258" t="s">
        <v>267</v>
      </c>
      <c r="E743" s="258" t="s">
        <v>265</v>
      </c>
      <c r="F743" s="258" t="s">
        <v>265</v>
      </c>
      <c r="G743" s="258" t="s">
        <v>265</v>
      </c>
      <c r="H743" s="258" t="s">
        <v>267</v>
      </c>
      <c r="I743" s="258" t="s">
        <v>267</v>
      </c>
      <c r="J743" s="258" t="s">
        <v>267</v>
      </c>
      <c r="K743" s="258" t="s">
        <v>267</v>
      </c>
      <c r="L743" s="258" t="s">
        <v>267</v>
      </c>
      <c r="M743" s="258" t="s">
        <v>265</v>
      </c>
      <c r="N743" s="258" t="s">
        <v>265</v>
      </c>
      <c r="O743" s="258" t="s">
        <v>265</v>
      </c>
      <c r="P743" s="258" t="s">
        <v>267</v>
      </c>
      <c r="Q743" s="258" t="s">
        <v>265</v>
      </c>
      <c r="R743" s="258" t="s">
        <v>267</v>
      </c>
      <c r="S743" s="258" t="s">
        <v>267</v>
      </c>
      <c r="T743" s="258" t="s">
        <v>267</v>
      </c>
      <c r="U743" s="258" t="s">
        <v>267</v>
      </c>
      <c r="V743" s="258" t="s">
        <v>267</v>
      </c>
      <c r="W743" s="258" t="s">
        <v>267</v>
      </c>
      <c r="X743" s="258" t="s">
        <v>267</v>
      </c>
      <c r="Y743" s="258" t="s">
        <v>267</v>
      </c>
      <c r="Z743" s="258" t="s">
        <v>267</v>
      </c>
      <c r="AA743" s="258" t="s">
        <v>265</v>
      </c>
      <c r="AB743" s="258" t="s">
        <v>267</v>
      </c>
      <c r="AC743" s="258" t="s">
        <v>267</v>
      </c>
      <c r="AD743" s="258" t="s">
        <v>267</v>
      </c>
      <c r="AE743" s="258" t="s">
        <v>267</v>
      </c>
      <c r="AF743" s="258" t="s">
        <v>267</v>
      </c>
      <c r="AG743" s="258" t="s">
        <v>267</v>
      </c>
      <c r="AH743" s="258" t="s">
        <v>267</v>
      </c>
      <c r="AI743" s="258" t="s">
        <v>267</v>
      </c>
      <c r="AJ743" s="258" t="s">
        <v>267</v>
      </c>
      <c r="AK743" s="258" t="s">
        <v>267</v>
      </c>
      <c r="AL743" s="258" t="s">
        <v>266</v>
      </c>
      <c r="AM743" s="258" t="s">
        <v>266</v>
      </c>
      <c r="AN743" s="258" t="s">
        <v>266</v>
      </c>
      <c r="AO743" s="258" t="s">
        <v>266</v>
      </c>
      <c r="AP743" s="258" t="s">
        <v>266</v>
      </c>
    </row>
    <row r="744" spans="1:42" x14ac:dyDescent="0.2">
      <c r="A744" s="258">
        <v>213085</v>
      </c>
      <c r="B744" s="258" t="str">
        <f>VLOOKUP(A744,'[2]اعلام كامل'!$A$2:$E$7000,5,0)</f>
        <v>س4</v>
      </c>
      <c r="C744" s="258" t="s">
        <v>267</v>
      </c>
      <c r="D744" s="258" t="s">
        <v>267</v>
      </c>
      <c r="E744" s="258" t="s">
        <v>265</v>
      </c>
      <c r="F744" s="258" t="s">
        <v>265</v>
      </c>
      <c r="G744" s="258" t="s">
        <v>265</v>
      </c>
      <c r="H744" s="258" t="s">
        <v>267</v>
      </c>
      <c r="I744" s="258" t="s">
        <v>267</v>
      </c>
      <c r="J744" s="258" t="s">
        <v>265</v>
      </c>
      <c r="K744" s="258" t="s">
        <v>265</v>
      </c>
      <c r="L744" s="258" t="s">
        <v>265</v>
      </c>
      <c r="M744" s="258" t="s">
        <v>267</v>
      </c>
      <c r="N744" s="258" t="s">
        <v>267</v>
      </c>
      <c r="O744" s="258" t="s">
        <v>267</v>
      </c>
      <c r="P744" s="258" t="s">
        <v>265</v>
      </c>
      <c r="Q744" s="258" t="s">
        <v>267</v>
      </c>
      <c r="R744" s="258" t="s">
        <v>267</v>
      </c>
      <c r="S744" s="258" t="s">
        <v>267</v>
      </c>
      <c r="T744" s="258" t="s">
        <v>267</v>
      </c>
      <c r="U744" s="258" t="s">
        <v>267</v>
      </c>
      <c r="V744" s="258" t="s">
        <v>265</v>
      </c>
      <c r="W744" s="258" t="s">
        <v>267</v>
      </c>
      <c r="X744" s="258" t="s">
        <v>267</v>
      </c>
      <c r="Y744" s="258" t="s">
        <v>265</v>
      </c>
      <c r="Z744" s="258" t="s">
        <v>265</v>
      </c>
      <c r="AA744" s="258" t="s">
        <v>267</v>
      </c>
      <c r="AB744" s="258" t="s">
        <v>267</v>
      </c>
      <c r="AC744" s="258" t="s">
        <v>267</v>
      </c>
      <c r="AD744" s="258" t="s">
        <v>267</v>
      </c>
      <c r="AE744" s="258" t="s">
        <v>265</v>
      </c>
      <c r="AF744" s="258" t="s">
        <v>265</v>
      </c>
      <c r="AG744" s="258" t="s">
        <v>266</v>
      </c>
      <c r="AH744" s="258" t="s">
        <v>267</v>
      </c>
      <c r="AI744" s="258" t="s">
        <v>267</v>
      </c>
      <c r="AJ744" s="258" t="s">
        <v>267</v>
      </c>
      <c r="AK744" s="258" t="s">
        <v>267</v>
      </c>
      <c r="AL744" s="258" t="s">
        <v>266</v>
      </c>
      <c r="AM744" s="258" t="s">
        <v>266</v>
      </c>
      <c r="AN744" s="258" t="s">
        <v>266</v>
      </c>
      <c r="AO744" s="258" t="s">
        <v>266</v>
      </c>
      <c r="AP744" s="258" t="s">
        <v>266</v>
      </c>
    </row>
    <row r="745" spans="1:42" x14ac:dyDescent="0.2">
      <c r="A745" s="258">
        <v>213123</v>
      </c>
      <c r="B745" s="258" t="str">
        <f>VLOOKUP(A745,'[2]اعلام كامل'!$A$2:$E$7000,5,0)</f>
        <v>س4</v>
      </c>
      <c r="C745" s="258" t="s">
        <v>267</v>
      </c>
      <c r="D745" s="258" t="s">
        <v>267</v>
      </c>
      <c r="E745" s="258" t="s">
        <v>267</v>
      </c>
      <c r="F745" s="258" t="s">
        <v>267</v>
      </c>
      <c r="G745" s="258" t="s">
        <v>265</v>
      </c>
      <c r="H745" s="258" t="s">
        <v>267</v>
      </c>
      <c r="I745" s="258" t="s">
        <v>267</v>
      </c>
      <c r="J745" s="258" t="s">
        <v>267</v>
      </c>
      <c r="K745" s="258" t="s">
        <v>265</v>
      </c>
      <c r="L745" s="258" t="s">
        <v>265</v>
      </c>
      <c r="M745" s="258" t="s">
        <v>265</v>
      </c>
      <c r="N745" s="258" t="s">
        <v>267</v>
      </c>
      <c r="O745" s="258" t="s">
        <v>267</v>
      </c>
      <c r="P745" s="258" t="s">
        <v>267</v>
      </c>
      <c r="Q745" s="258" t="s">
        <v>267</v>
      </c>
      <c r="R745" s="258" t="s">
        <v>267</v>
      </c>
      <c r="S745" s="258" t="s">
        <v>267</v>
      </c>
      <c r="T745" s="258" t="s">
        <v>267</v>
      </c>
      <c r="U745" s="258" t="s">
        <v>267</v>
      </c>
      <c r="V745" s="258" t="s">
        <v>267</v>
      </c>
      <c r="W745" s="258" t="s">
        <v>267</v>
      </c>
      <c r="X745" s="258" t="s">
        <v>267</v>
      </c>
      <c r="Y745" s="258" t="s">
        <v>265</v>
      </c>
      <c r="Z745" s="258" t="s">
        <v>267</v>
      </c>
      <c r="AA745" s="258" t="s">
        <v>265</v>
      </c>
      <c r="AB745" s="258" t="s">
        <v>267</v>
      </c>
      <c r="AC745" s="258" t="s">
        <v>267</v>
      </c>
      <c r="AD745" s="258" t="s">
        <v>265</v>
      </c>
      <c r="AE745" s="258" t="s">
        <v>265</v>
      </c>
      <c r="AF745" s="258" t="s">
        <v>267</v>
      </c>
      <c r="AG745" s="258" t="s">
        <v>267</v>
      </c>
      <c r="AH745" s="258" t="s">
        <v>267</v>
      </c>
      <c r="AI745" s="258" t="s">
        <v>267</v>
      </c>
      <c r="AJ745" s="258" t="s">
        <v>266</v>
      </c>
      <c r="AK745" s="258" t="s">
        <v>267</v>
      </c>
      <c r="AL745" s="258" t="s">
        <v>266</v>
      </c>
      <c r="AM745" s="258" t="s">
        <v>266</v>
      </c>
      <c r="AN745" s="258" t="s">
        <v>266</v>
      </c>
      <c r="AO745" s="258" t="s">
        <v>266</v>
      </c>
      <c r="AP745" s="258" t="s">
        <v>266</v>
      </c>
    </row>
    <row r="746" spans="1:42" x14ac:dyDescent="0.2">
      <c r="A746" s="258">
        <v>213125</v>
      </c>
      <c r="B746" s="258" t="str">
        <f>VLOOKUP(A746,'[2]اعلام كامل'!$A$2:$E$7000,5,0)</f>
        <v>س4</v>
      </c>
      <c r="C746" s="258" t="s">
        <v>267</v>
      </c>
      <c r="D746" s="258" t="s">
        <v>267</v>
      </c>
      <c r="E746" s="258" t="s">
        <v>267</v>
      </c>
      <c r="F746" s="258" t="s">
        <v>267</v>
      </c>
      <c r="G746" s="258" t="s">
        <v>267</v>
      </c>
      <c r="H746" s="258" t="s">
        <v>267</v>
      </c>
      <c r="I746" s="258" t="s">
        <v>267</v>
      </c>
      <c r="J746" s="258" t="s">
        <v>267</v>
      </c>
      <c r="K746" s="258" t="s">
        <v>267</v>
      </c>
      <c r="L746" s="258" t="s">
        <v>267</v>
      </c>
      <c r="M746" s="258" t="s">
        <v>267</v>
      </c>
      <c r="N746" s="258" t="s">
        <v>267</v>
      </c>
      <c r="O746" s="258" t="s">
        <v>267</v>
      </c>
      <c r="P746" s="258" t="s">
        <v>267</v>
      </c>
      <c r="Q746" s="258" t="s">
        <v>267</v>
      </c>
      <c r="R746" s="258" t="s">
        <v>267</v>
      </c>
      <c r="S746" s="258" t="s">
        <v>267</v>
      </c>
      <c r="T746" s="258" t="s">
        <v>267</v>
      </c>
      <c r="U746" s="258" t="s">
        <v>267</v>
      </c>
      <c r="V746" s="258" t="s">
        <v>267</v>
      </c>
      <c r="W746" s="258" t="s">
        <v>267</v>
      </c>
      <c r="X746" s="258" t="s">
        <v>267</v>
      </c>
      <c r="Y746" s="258" t="s">
        <v>267</v>
      </c>
      <c r="Z746" s="258" t="s">
        <v>267</v>
      </c>
      <c r="AA746" s="258" t="s">
        <v>267</v>
      </c>
      <c r="AB746" s="258" t="s">
        <v>267</v>
      </c>
      <c r="AC746" s="258" t="s">
        <v>267</v>
      </c>
      <c r="AD746" s="258" t="s">
        <v>267</v>
      </c>
      <c r="AE746" s="258" t="s">
        <v>267</v>
      </c>
      <c r="AF746" s="258" t="s">
        <v>267</v>
      </c>
      <c r="AG746" s="258" t="s">
        <v>267</v>
      </c>
      <c r="AH746" s="258" t="s">
        <v>267</v>
      </c>
      <c r="AI746" s="258" t="s">
        <v>267</v>
      </c>
      <c r="AJ746" s="258" t="s">
        <v>267</v>
      </c>
      <c r="AK746" s="258" t="s">
        <v>267</v>
      </c>
      <c r="AL746" s="258" t="s">
        <v>266</v>
      </c>
      <c r="AM746" s="258" t="s">
        <v>266</v>
      </c>
      <c r="AN746" s="258" t="s">
        <v>266</v>
      </c>
      <c r="AO746" s="258" t="s">
        <v>266</v>
      </c>
      <c r="AP746" s="258" t="s">
        <v>266</v>
      </c>
    </row>
    <row r="747" spans="1:42" x14ac:dyDescent="0.2">
      <c r="A747" s="258">
        <v>213164</v>
      </c>
      <c r="B747" s="258" t="str">
        <f>VLOOKUP(A747,'[2]اعلام كامل'!$A$2:$E$7000,5,0)</f>
        <v>س4</v>
      </c>
      <c r="C747" s="258" t="s">
        <v>267</v>
      </c>
      <c r="D747" s="258" t="s">
        <v>267</v>
      </c>
      <c r="E747" s="258" t="s">
        <v>267</v>
      </c>
      <c r="F747" s="258" t="s">
        <v>267</v>
      </c>
      <c r="G747" s="258" t="s">
        <v>267</v>
      </c>
      <c r="H747" s="258" t="s">
        <v>267</v>
      </c>
      <c r="I747" s="258" t="s">
        <v>267</v>
      </c>
      <c r="J747" s="258" t="s">
        <v>267</v>
      </c>
      <c r="K747" s="258" t="s">
        <v>267</v>
      </c>
      <c r="L747" s="258" t="s">
        <v>267</v>
      </c>
      <c r="M747" s="258" t="s">
        <v>267</v>
      </c>
      <c r="N747" s="258" t="s">
        <v>267</v>
      </c>
      <c r="O747" s="258" t="s">
        <v>267</v>
      </c>
      <c r="P747" s="258" t="s">
        <v>267</v>
      </c>
      <c r="Q747" s="258" t="s">
        <v>267</v>
      </c>
      <c r="R747" s="258" t="s">
        <v>267</v>
      </c>
      <c r="S747" s="258" t="s">
        <v>267</v>
      </c>
      <c r="T747" s="258" t="s">
        <v>267</v>
      </c>
      <c r="U747" s="258" t="s">
        <v>267</v>
      </c>
      <c r="V747" s="258" t="s">
        <v>267</v>
      </c>
      <c r="W747" s="258" t="s">
        <v>267</v>
      </c>
      <c r="X747" s="258" t="s">
        <v>265</v>
      </c>
      <c r="Y747" s="258" t="s">
        <v>267</v>
      </c>
      <c r="Z747" s="258" t="s">
        <v>267</v>
      </c>
      <c r="AA747" s="258" t="s">
        <v>265</v>
      </c>
      <c r="AB747" s="258" t="s">
        <v>267</v>
      </c>
      <c r="AC747" s="258" t="s">
        <v>267</v>
      </c>
      <c r="AD747" s="258" t="s">
        <v>267</v>
      </c>
      <c r="AE747" s="258" t="s">
        <v>266</v>
      </c>
      <c r="AF747" s="258" t="s">
        <v>267</v>
      </c>
      <c r="AG747" s="258" t="s">
        <v>267</v>
      </c>
      <c r="AH747" s="258" t="s">
        <v>267</v>
      </c>
      <c r="AI747" s="258" t="s">
        <v>267</v>
      </c>
      <c r="AJ747" s="258" t="s">
        <v>267</v>
      </c>
      <c r="AK747" s="258" t="s">
        <v>267</v>
      </c>
      <c r="AL747" s="258" t="s">
        <v>266</v>
      </c>
      <c r="AM747" s="258" t="s">
        <v>266</v>
      </c>
      <c r="AN747" s="258" t="s">
        <v>266</v>
      </c>
      <c r="AO747" s="258" t="s">
        <v>266</v>
      </c>
      <c r="AP747" s="258" t="s">
        <v>266</v>
      </c>
    </row>
    <row r="748" spans="1:42" x14ac:dyDescent="0.2">
      <c r="A748" s="258">
        <v>213173</v>
      </c>
      <c r="B748" s="258" t="str">
        <f>VLOOKUP(A748,'[2]اعلام كامل'!$A$2:$E$7000,5,0)</f>
        <v>س4</v>
      </c>
      <c r="C748" s="258" t="s">
        <v>267</v>
      </c>
      <c r="D748" s="258" t="s">
        <v>267</v>
      </c>
      <c r="E748" s="258" t="s">
        <v>267</v>
      </c>
      <c r="F748" s="258" t="s">
        <v>267</v>
      </c>
      <c r="G748" s="258" t="s">
        <v>265</v>
      </c>
      <c r="H748" s="258" t="s">
        <v>267</v>
      </c>
      <c r="I748" s="258" t="s">
        <v>267</v>
      </c>
      <c r="J748" s="258" t="s">
        <v>267</v>
      </c>
      <c r="K748" s="258" t="s">
        <v>267</v>
      </c>
      <c r="L748" s="258" t="s">
        <v>267</v>
      </c>
      <c r="M748" s="258" t="s">
        <v>267</v>
      </c>
      <c r="N748" s="258" t="s">
        <v>267</v>
      </c>
      <c r="O748" s="258" t="s">
        <v>267</v>
      </c>
      <c r="P748" s="258" t="s">
        <v>267</v>
      </c>
      <c r="Q748" s="258" t="s">
        <v>267</v>
      </c>
      <c r="R748" s="258" t="s">
        <v>267</v>
      </c>
      <c r="S748" s="258" t="s">
        <v>267</v>
      </c>
      <c r="T748" s="258" t="s">
        <v>267</v>
      </c>
      <c r="U748" s="258" t="s">
        <v>267</v>
      </c>
      <c r="V748" s="258" t="s">
        <v>265</v>
      </c>
      <c r="W748" s="258" t="s">
        <v>267</v>
      </c>
      <c r="X748" s="258" t="s">
        <v>265</v>
      </c>
      <c r="Y748" s="258" t="s">
        <v>267</v>
      </c>
      <c r="Z748" s="258" t="s">
        <v>265</v>
      </c>
      <c r="AA748" s="258" t="s">
        <v>267</v>
      </c>
      <c r="AB748" s="258" t="s">
        <v>267</v>
      </c>
      <c r="AC748" s="258" t="s">
        <v>267</v>
      </c>
      <c r="AD748" s="258" t="s">
        <v>265</v>
      </c>
      <c r="AE748" s="258" t="s">
        <v>265</v>
      </c>
      <c r="AF748" s="258" t="s">
        <v>267</v>
      </c>
      <c r="AG748" s="258" t="s">
        <v>266</v>
      </c>
      <c r="AH748" s="258" t="s">
        <v>267</v>
      </c>
      <c r="AI748" s="258" t="s">
        <v>267</v>
      </c>
      <c r="AJ748" s="258" t="s">
        <v>267</v>
      </c>
      <c r="AK748" s="258" t="s">
        <v>267</v>
      </c>
      <c r="AL748" s="258" t="s">
        <v>266</v>
      </c>
      <c r="AM748" s="258" t="s">
        <v>266</v>
      </c>
      <c r="AN748" s="258" t="s">
        <v>266</v>
      </c>
      <c r="AO748" s="258" t="s">
        <v>266</v>
      </c>
      <c r="AP748" s="258" t="s">
        <v>266</v>
      </c>
    </row>
    <row r="749" spans="1:42" x14ac:dyDescent="0.2">
      <c r="A749" s="258">
        <v>213182</v>
      </c>
      <c r="B749" s="258" t="str">
        <f>VLOOKUP(A749,'[2]اعلام كامل'!$A$2:$E$7000,5,0)</f>
        <v>س4</v>
      </c>
      <c r="C749" s="258" t="s">
        <v>267</v>
      </c>
      <c r="D749" s="258" t="s">
        <v>267</v>
      </c>
      <c r="E749" s="258" t="s">
        <v>265</v>
      </c>
      <c r="F749" s="258" t="s">
        <v>267</v>
      </c>
      <c r="G749" s="258" t="s">
        <v>265</v>
      </c>
      <c r="H749" s="258" t="s">
        <v>267</v>
      </c>
      <c r="I749" s="258" t="s">
        <v>267</v>
      </c>
      <c r="J749" s="258" t="s">
        <v>267</v>
      </c>
      <c r="K749" s="258" t="s">
        <v>267</v>
      </c>
      <c r="L749" s="258" t="s">
        <v>267</v>
      </c>
      <c r="M749" s="258" t="s">
        <v>267</v>
      </c>
      <c r="N749" s="258" t="s">
        <v>267</v>
      </c>
      <c r="O749" s="258" t="s">
        <v>267</v>
      </c>
      <c r="P749" s="258" t="s">
        <v>267</v>
      </c>
      <c r="Q749" s="258" t="s">
        <v>267</v>
      </c>
      <c r="R749" s="258" t="s">
        <v>265</v>
      </c>
      <c r="S749" s="258" t="s">
        <v>267</v>
      </c>
      <c r="T749" s="258" t="s">
        <v>267</v>
      </c>
      <c r="U749" s="258" t="s">
        <v>267</v>
      </c>
      <c r="V749" s="258" t="s">
        <v>267</v>
      </c>
      <c r="W749" s="258" t="s">
        <v>267</v>
      </c>
      <c r="X749" s="258" t="s">
        <v>267</v>
      </c>
      <c r="Y749" s="258" t="s">
        <v>267</v>
      </c>
      <c r="Z749" s="258" t="s">
        <v>267</v>
      </c>
      <c r="AA749" s="258" t="s">
        <v>267</v>
      </c>
      <c r="AB749" s="258" t="s">
        <v>267</v>
      </c>
      <c r="AC749" s="258" t="s">
        <v>267</v>
      </c>
      <c r="AD749" s="258" t="s">
        <v>267</v>
      </c>
      <c r="AE749" s="258" t="s">
        <v>265</v>
      </c>
      <c r="AF749" s="258" t="s">
        <v>265</v>
      </c>
      <c r="AG749" s="258" t="s">
        <v>267</v>
      </c>
      <c r="AH749" s="258" t="s">
        <v>267</v>
      </c>
      <c r="AI749" s="258" t="s">
        <v>267</v>
      </c>
      <c r="AJ749" s="258" t="s">
        <v>267</v>
      </c>
      <c r="AK749" s="258" t="s">
        <v>267</v>
      </c>
      <c r="AL749" s="258" t="s">
        <v>266</v>
      </c>
      <c r="AM749" s="258" t="s">
        <v>266</v>
      </c>
      <c r="AN749" s="258" t="s">
        <v>266</v>
      </c>
      <c r="AO749" s="258" t="s">
        <v>266</v>
      </c>
      <c r="AP749" s="258" t="s">
        <v>266</v>
      </c>
    </row>
    <row r="750" spans="1:42" x14ac:dyDescent="0.2">
      <c r="A750" s="258">
        <v>213199</v>
      </c>
      <c r="B750" s="258" t="str">
        <f>VLOOKUP(A750,'[2]اعلام كامل'!$A$2:$E$7000,5,0)</f>
        <v>س4</v>
      </c>
      <c r="C750" s="258" t="s">
        <v>267</v>
      </c>
      <c r="D750" s="258" t="s">
        <v>267</v>
      </c>
      <c r="E750" s="258" t="s">
        <v>267</v>
      </c>
      <c r="F750" s="258" t="s">
        <v>267</v>
      </c>
      <c r="G750" s="258" t="s">
        <v>265</v>
      </c>
      <c r="H750" s="258" t="s">
        <v>267</v>
      </c>
      <c r="I750" s="258" t="s">
        <v>267</v>
      </c>
      <c r="J750" s="258" t="s">
        <v>267</v>
      </c>
      <c r="K750" s="258" t="s">
        <v>267</v>
      </c>
      <c r="L750" s="258" t="s">
        <v>267</v>
      </c>
      <c r="M750" s="258" t="s">
        <v>267</v>
      </c>
      <c r="N750" s="258" t="s">
        <v>267</v>
      </c>
      <c r="O750" s="258" t="s">
        <v>267</v>
      </c>
      <c r="P750" s="258" t="s">
        <v>267</v>
      </c>
      <c r="Q750" s="258" t="s">
        <v>267</v>
      </c>
      <c r="R750" s="258" t="s">
        <v>267</v>
      </c>
      <c r="S750" s="258" t="s">
        <v>267</v>
      </c>
      <c r="T750" s="258" t="s">
        <v>267</v>
      </c>
      <c r="U750" s="258" t="s">
        <v>267</v>
      </c>
      <c r="V750" s="258" t="s">
        <v>267</v>
      </c>
      <c r="W750" s="258" t="s">
        <v>267</v>
      </c>
      <c r="X750" s="258" t="s">
        <v>267</v>
      </c>
      <c r="Y750" s="258" t="s">
        <v>267</v>
      </c>
      <c r="Z750" s="258" t="s">
        <v>267</v>
      </c>
      <c r="AA750" s="258" t="s">
        <v>265</v>
      </c>
      <c r="AB750" s="258" t="s">
        <v>265</v>
      </c>
      <c r="AC750" s="258" t="s">
        <v>267</v>
      </c>
      <c r="AD750" s="258" t="s">
        <v>267</v>
      </c>
      <c r="AE750" s="258" t="s">
        <v>267</v>
      </c>
      <c r="AF750" s="258" t="s">
        <v>267</v>
      </c>
      <c r="AG750" s="258" t="s">
        <v>267</v>
      </c>
      <c r="AH750" s="258" t="s">
        <v>267</v>
      </c>
      <c r="AI750" s="258" t="s">
        <v>267</v>
      </c>
      <c r="AJ750" s="258" t="s">
        <v>267</v>
      </c>
      <c r="AK750" s="258" t="s">
        <v>267</v>
      </c>
      <c r="AL750" s="258" t="s">
        <v>266</v>
      </c>
      <c r="AM750" s="258" t="s">
        <v>266</v>
      </c>
      <c r="AN750" s="258" t="s">
        <v>266</v>
      </c>
      <c r="AO750" s="258" t="s">
        <v>266</v>
      </c>
      <c r="AP750" s="258" t="s">
        <v>266</v>
      </c>
    </row>
    <row r="751" spans="1:42" x14ac:dyDescent="0.2">
      <c r="A751" s="258">
        <v>213220</v>
      </c>
      <c r="B751" s="258" t="str">
        <f>VLOOKUP(A751,'[2]اعلام كامل'!$A$2:$E$7000,5,0)</f>
        <v>س4</v>
      </c>
      <c r="C751" s="258" t="s">
        <v>267</v>
      </c>
      <c r="D751" s="258" t="s">
        <v>267</v>
      </c>
      <c r="E751" s="258" t="s">
        <v>267</v>
      </c>
      <c r="F751" s="258" t="s">
        <v>267</v>
      </c>
      <c r="G751" s="258" t="s">
        <v>265</v>
      </c>
      <c r="H751" s="258" t="s">
        <v>267</v>
      </c>
      <c r="I751" s="258" t="s">
        <v>267</v>
      </c>
      <c r="J751" s="258" t="s">
        <v>267</v>
      </c>
      <c r="K751" s="258" t="s">
        <v>267</v>
      </c>
      <c r="L751" s="258" t="s">
        <v>267</v>
      </c>
      <c r="M751" s="258" t="s">
        <v>265</v>
      </c>
      <c r="N751" s="258" t="s">
        <v>267</v>
      </c>
      <c r="O751" s="258" t="s">
        <v>267</v>
      </c>
      <c r="P751" s="258" t="s">
        <v>266</v>
      </c>
      <c r="Q751" s="258" t="s">
        <v>267</v>
      </c>
      <c r="R751" s="258" t="s">
        <v>267</v>
      </c>
      <c r="S751" s="258" t="s">
        <v>267</v>
      </c>
      <c r="T751" s="258" t="s">
        <v>267</v>
      </c>
      <c r="U751" s="258" t="s">
        <v>267</v>
      </c>
      <c r="V751" s="258" t="s">
        <v>267</v>
      </c>
      <c r="W751" s="258" t="s">
        <v>265</v>
      </c>
      <c r="X751" s="258" t="s">
        <v>267</v>
      </c>
      <c r="Y751" s="258" t="s">
        <v>267</v>
      </c>
      <c r="Z751" s="258" t="s">
        <v>267</v>
      </c>
      <c r="AA751" s="258" t="s">
        <v>265</v>
      </c>
      <c r="AB751" s="258" t="s">
        <v>267</v>
      </c>
      <c r="AC751" s="258" t="s">
        <v>267</v>
      </c>
      <c r="AD751" s="258" t="s">
        <v>267</v>
      </c>
      <c r="AE751" s="258" t="s">
        <v>267</v>
      </c>
      <c r="AF751" s="258" t="s">
        <v>267</v>
      </c>
      <c r="AG751" s="258" t="s">
        <v>267</v>
      </c>
      <c r="AH751" s="258" t="s">
        <v>267</v>
      </c>
      <c r="AI751" s="258" t="s">
        <v>267</v>
      </c>
      <c r="AJ751" s="258" t="s">
        <v>267</v>
      </c>
      <c r="AK751" s="258" t="s">
        <v>267</v>
      </c>
      <c r="AL751" s="258" t="s">
        <v>266</v>
      </c>
      <c r="AM751" s="258" t="s">
        <v>266</v>
      </c>
      <c r="AN751" s="258" t="s">
        <v>266</v>
      </c>
      <c r="AO751" s="258" t="s">
        <v>266</v>
      </c>
      <c r="AP751" s="258" t="s">
        <v>266</v>
      </c>
    </row>
    <row r="752" spans="1:42" x14ac:dyDescent="0.2">
      <c r="A752" s="258">
        <v>213243</v>
      </c>
      <c r="B752" s="258" t="str">
        <f>VLOOKUP(A752,'[2]اعلام كامل'!$A$2:$E$7000,5,0)</f>
        <v>س4</v>
      </c>
      <c r="C752" s="258" t="s">
        <v>267</v>
      </c>
      <c r="D752" s="258" t="s">
        <v>267</v>
      </c>
      <c r="E752" s="258" t="s">
        <v>267</v>
      </c>
      <c r="F752" s="258" t="s">
        <v>267</v>
      </c>
      <c r="G752" s="258" t="s">
        <v>267</v>
      </c>
      <c r="H752" s="258" t="s">
        <v>267</v>
      </c>
      <c r="I752" s="258" t="s">
        <v>267</v>
      </c>
      <c r="J752" s="258" t="s">
        <v>267</v>
      </c>
      <c r="K752" s="258" t="s">
        <v>267</v>
      </c>
      <c r="L752" s="258" t="s">
        <v>267</v>
      </c>
      <c r="M752" s="258" t="s">
        <v>267</v>
      </c>
      <c r="N752" s="258" t="s">
        <v>267</v>
      </c>
      <c r="O752" s="258" t="s">
        <v>267</v>
      </c>
      <c r="P752" s="258" t="s">
        <v>267</v>
      </c>
      <c r="Q752" s="258" t="s">
        <v>267</v>
      </c>
      <c r="R752" s="258" t="s">
        <v>267</v>
      </c>
      <c r="S752" s="258" t="s">
        <v>267</v>
      </c>
      <c r="T752" s="258" t="s">
        <v>267</v>
      </c>
      <c r="U752" s="258" t="s">
        <v>267</v>
      </c>
      <c r="V752" s="258" t="s">
        <v>267</v>
      </c>
      <c r="W752" s="258" t="s">
        <v>267</v>
      </c>
      <c r="X752" s="258" t="s">
        <v>267</v>
      </c>
      <c r="Y752" s="258" t="s">
        <v>267</v>
      </c>
      <c r="Z752" s="258" t="s">
        <v>267</v>
      </c>
      <c r="AA752" s="258" t="s">
        <v>267</v>
      </c>
      <c r="AB752" s="258" t="s">
        <v>267</v>
      </c>
      <c r="AC752" s="258" t="s">
        <v>267</v>
      </c>
      <c r="AD752" s="258" t="s">
        <v>267</v>
      </c>
      <c r="AE752" s="258" t="s">
        <v>267</v>
      </c>
      <c r="AF752" s="258" t="s">
        <v>267</v>
      </c>
      <c r="AG752" s="258" t="s">
        <v>267</v>
      </c>
      <c r="AH752" s="258" t="s">
        <v>267</v>
      </c>
      <c r="AI752" s="258" t="s">
        <v>267</v>
      </c>
      <c r="AJ752" s="258" t="s">
        <v>267</v>
      </c>
      <c r="AK752" s="258" t="s">
        <v>267</v>
      </c>
      <c r="AL752" s="258" t="s">
        <v>266</v>
      </c>
      <c r="AM752" s="258" t="s">
        <v>266</v>
      </c>
      <c r="AN752" s="258" t="s">
        <v>266</v>
      </c>
      <c r="AO752" s="258" t="s">
        <v>266</v>
      </c>
      <c r="AP752" s="258" t="s">
        <v>266</v>
      </c>
    </row>
    <row r="753" spans="1:42" x14ac:dyDescent="0.2">
      <c r="A753" s="258">
        <v>213245</v>
      </c>
      <c r="B753" s="258" t="str">
        <f>VLOOKUP(A753,'[2]اعلام كامل'!$A$2:$E$7000,5,0)</f>
        <v>س4</v>
      </c>
      <c r="C753" s="258" t="s">
        <v>267</v>
      </c>
      <c r="D753" s="258" t="s">
        <v>267</v>
      </c>
      <c r="E753" s="258" t="s">
        <v>267</v>
      </c>
      <c r="F753" s="258" t="s">
        <v>267</v>
      </c>
      <c r="G753" s="258" t="s">
        <v>267</v>
      </c>
      <c r="H753" s="258" t="s">
        <v>267</v>
      </c>
      <c r="I753" s="258" t="s">
        <v>267</v>
      </c>
      <c r="J753" s="258" t="s">
        <v>267</v>
      </c>
      <c r="K753" s="258" t="s">
        <v>267</v>
      </c>
      <c r="L753" s="258" t="s">
        <v>267</v>
      </c>
      <c r="M753" s="258" t="s">
        <v>265</v>
      </c>
      <c r="N753" s="258" t="s">
        <v>267</v>
      </c>
      <c r="O753" s="258" t="s">
        <v>267</v>
      </c>
      <c r="P753" s="258" t="s">
        <v>267</v>
      </c>
      <c r="Q753" s="258" t="s">
        <v>267</v>
      </c>
      <c r="R753" s="258" t="s">
        <v>267</v>
      </c>
      <c r="S753" s="258" t="s">
        <v>267</v>
      </c>
      <c r="T753" s="258" t="s">
        <v>267</v>
      </c>
      <c r="U753" s="258" t="s">
        <v>267</v>
      </c>
      <c r="V753" s="258" t="s">
        <v>267</v>
      </c>
      <c r="W753" s="258" t="s">
        <v>267</v>
      </c>
      <c r="X753" s="258" t="s">
        <v>267</v>
      </c>
      <c r="Y753" s="258" t="s">
        <v>267</v>
      </c>
      <c r="Z753" s="258" t="s">
        <v>267</v>
      </c>
      <c r="AA753" s="258" t="s">
        <v>265</v>
      </c>
      <c r="AB753" s="258" t="s">
        <v>267</v>
      </c>
      <c r="AC753" s="258" t="s">
        <v>267</v>
      </c>
      <c r="AD753" s="258" t="s">
        <v>267</v>
      </c>
      <c r="AE753" s="258" t="s">
        <v>267</v>
      </c>
      <c r="AF753" s="258" t="s">
        <v>267</v>
      </c>
      <c r="AG753" s="258" t="s">
        <v>267</v>
      </c>
      <c r="AH753" s="258" t="s">
        <v>267</v>
      </c>
      <c r="AI753" s="258" t="s">
        <v>267</v>
      </c>
      <c r="AJ753" s="258" t="s">
        <v>267</v>
      </c>
      <c r="AK753" s="258" t="s">
        <v>267</v>
      </c>
      <c r="AL753" s="258" t="s">
        <v>266</v>
      </c>
      <c r="AM753" s="258" t="s">
        <v>266</v>
      </c>
      <c r="AN753" s="258" t="s">
        <v>266</v>
      </c>
      <c r="AO753" s="258" t="s">
        <v>266</v>
      </c>
      <c r="AP753" s="258" t="s">
        <v>266</v>
      </c>
    </row>
    <row r="754" spans="1:42" x14ac:dyDescent="0.2">
      <c r="A754" s="258">
        <v>213257</v>
      </c>
      <c r="B754" s="258" t="str">
        <f>VLOOKUP(A754,'[2]اعلام كامل'!$A$2:$E$7000,5,0)</f>
        <v>س4</v>
      </c>
      <c r="C754" s="258" t="s">
        <v>267</v>
      </c>
      <c r="D754" s="258" t="s">
        <v>267</v>
      </c>
      <c r="E754" s="258" t="s">
        <v>265</v>
      </c>
      <c r="F754" s="258" t="s">
        <v>267</v>
      </c>
      <c r="G754" s="258" t="s">
        <v>265</v>
      </c>
      <c r="H754" s="258" t="s">
        <v>267</v>
      </c>
      <c r="I754" s="258" t="s">
        <v>267</v>
      </c>
      <c r="J754" s="258" t="s">
        <v>267</v>
      </c>
      <c r="K754" s="258" t="s">
        <v>267</v>
      </c>
      <c r="L754" s="258" t="s">
        <v>267</v>
      </c>
      <c r="M754" s="258" t="s">
        <v>267</v>
      </c>
      <c r="N754" s="258" t="s">
        <v>267</v>
      </c>
      <c r="O754" s="258" t="s">
        <v>265</v>
      </c>
      <c r="P754" s="258" t="s">
        <v>267</v>
      </c>
      <c r="Q754" s="258" t="s">
        <v>267</v>
      </c>
      <c r="R754" s="258" t="s">
        <v>267</v>
      </c>
      <c r="S754" s="258" t="s">
        <v>267</v>
      </c>
      <c r="T754" s="258" t="s">
        <v>267</v>
      </c>
      <c r="U754" s="258" t="s">
        <v>267</v>
      </c>
      <c r="V754" s="258" t="s">
        <v>267</v>
      </c>
      <c r="W754" s="258" t="s">
        <v>267</v>
      </c>
      <c r="X754" s="258" t="s">
        <v>267</v>
      </c>
      <c r="Y754" s="258" t="s">
        <v>265</v>
      </c>
      <c r="Z754" s="258" t="s">
        <v>267</v>
      </c>
      <c r="AA754" s="258" t="s">
        <v>265</v>
      </c>
      <c r="AB754" s="258" t="s">
        <v>267</v>
      </c>
      <c r="AC754" s="258" t="s">
        <v>267</v>
      </c>
      <c r="AD754" s="258" t="s">
        <v>267</v>
      </c>
      <c r="AE754" s="258" t="s">
        <v>267</v>
      </c>
      <c r="AF754" s="258" t="s">
        <v>267</v>
      </c>
      <c r="AG754" s="258" t="s">
        <v>267</v>
      </c>
      <c r="AH754" s="258" t="s">
        <v>267</v>
      </c>
      <c r="AI754" s="258" t="s">
        <v>267</v>
      </c>
      <c r="AJ754" s="258" t="s">
        <v>267</v>
      </c>
      <c r="AK754" s="258" t="s">
        <v>267</v>
      </c>
      <c r="AL754" s="258" t="s">
        <v>266</v>
      </c>
      <c r="AM754" s="258" t="s">
        <v>266</v>
      </c>
      <c r="AN754" s="258" t="s">
        <v>266</v>
      </c>
      <c r="AO754" s="258" t="s">
        <v>266</v>
      </c>
      <c r="AP754" s="258" t="s">
        <v>266</v>
      </c>
    </row>
    <row r="755" spans="1:42" x14ac:dyDescent="0.2">
      <c r="A755" s="258">
        <v>213299</v>
      </c>
      <c r="B755" s="258" t="str">
        <f>VLOOKUP(A755,'[2]اعلام كامل'!$A$2:$E$7000,5,0)</f>
        <v>س4</v>
      </c>
      <c r="C755" s="258" t="s">
        <v>267</v>
      </c>
      <c r="D755" s="258" t="s">
        <v>267</v>
      </c>
      <c r="E755" s="258" t="s">
        <v>267</v>
      </c>
      <c r="F755" s="258" t="s">
        <v>267</v>
      </c>
      <c r="G755" s="258" t="s">
        <v>267</v>
      </c>
      <c r="H755" s="258" t="s">
        <v>267</v>
      </c>
      <c r="I755" s="258" t="s">
        <v>267</v>
      </c>
      <c r="J755" s="258" t="s">
        <v>267</v>
      </c>
      <c r="K755" s="258" t="s">
        <v>267</v>
      </c>
      <c r="L755" s="258" t="s">
        <v>267</v>
      </c>
      <c r="M755" s="258" t="s">
        <v>267</v>
      </c>
      <c r="N755" s="258" t="s">
        <v>267</v>
      </c>
      <c r="O755" s="258" t="s">
        <v>267</v>
      </c>
      <c r="P755" s="258" t="s">
        <v>267</v>
      </c>
      <c r="Q755" s="258" t="s">
        <v>266</v>
      </c>
      <c r="R755" s="258" t="s">
        <v>266</v>
      </c>
      <c r="S755" s="258" t="s">
        <v>267</v>
      </c>
      <c r="T755" s="258" t="s">
        <v>267</v>
      </c>
      <c r="U755" s="258" t="s">
        <v>267</v>
      </c>
      <c r="V755" s="258" t="s">
        <v>267</v>
      </c>
      <c r="W755" s="258" t="s">
        <v>267</v>
      </c>
      <c r="X755" s="258" t="s">
        <v>267</v>
      </c>
      <c r="Y755" s="258" t="s">
        <v>265</v>
      </c>
      <c r="Z755" s="258" t="s">
        <v>267</v>
      </c>
      <c r="AA755" s="258" t="s">
        <v>265</v>
      </c>
      <c r="AB755" s="258" t="s">
        <v>267</v>
      </c>
      <c r="AC755" s="258" t="s">
        <v>267</v>
      </c>
      <c r="AD755" s="258" t="s">
        <v>265</v>
      </c>
      <c r="AE755" s="258" t="s">
        <v>267</v>
      </c>
      <c r="AF755" s="258" t="s">
        <v>267</v>
      </c>
      <c r="AG755" s="258" t="s">
        <v>267</v>
      </c>
      <c r="AH755" s="258" t="s">
        <v>267</v>
      </c>
      <c r="AI755" s="258" t="s">
        <v>267</v>
      </c>
      <c r="AJ755" s="258" t="s">
        <v>267</v>
      </c>
      <c r="AK755" s="258" t="s">
        <v>267</v>
      </c>
      <c r="AL755" s="258" t="s">
        <v>266</v>
      </c>
      <c r="AM755" s="258" t="s">
        <v>266</v>
      </c>
      <c r="AN755" s="258" t="s">
        <v>266</v>
      </c>
      <c r="AO755" s="258" t="s">
        <v>266</v>
      </c>
      <c r="AP755" s="258" t="s">
        <v>266</v>
      </c>
    </row>
    <row r="756" spans="1:42" x14ac:dyDescent="0.2">
      <c r="A756" s="258">
        <v>213302</v>
      </c>
      <c r="B756" s="258" t="str">
        <f>VLOOKUP(A756,'[2]اعلام كامل'!$A$2:$E$7000,5,0)</f>
        <v>س4</v>
      </c>
      <c r="C756" s="258" t="s">
        <v>267</v>
      </c>
      <c r="D756" s="258" t="s">
        <v>267</v>
      </c>
      <c r="E756" s="258" t="s">
        <v>267</v>
      </c>
      <c r="F756" s="258" t="s">
        <v>267</v>
      </c>
      <c r="G756" s="258" t="s">
        <v>267</v>
      </c>
      <c r="H756" s="258" t="s">
        <v>267</v>
      </c>
      <c r="I756" s="258" t="s">
        <v>267</v>
      </c>
      <c r="J756" s="258" t="s">
        <v>267</v>
      </c>
      <c r="K756" s="258" t="s">
        <v>267</v>
      </c>
      <c r="L756" s="258" t="s">
        <v>267</v>
      </c>
      <c r="M756" s="258" t="s">
        <v>267</v>
      </c>
      <c r="N756" s="258" t="s">
        <v>267</v>
      </c>
      <c r="O756" s="258" t="s">
        <v>267</v>
      </c>
      <c r="P756" s="258" t="s">
        <v>267</v>
      </c>
      <c r="Q756" s="258" t="s">
        <v>267</v>
      </c>
      <c r="R756" s="258" t="s">
        <v>267</v>
      </c>
      <c r="S756" s="258" t="s">
        <v>267</v>
      </c>
      <c r="T756" s="258" t="s">
        <v>267</v>
      </c>
      <c r="U756" s="258" t="s">
        <v>267</v>
      </c>
      <c r="V756" s="258" t="s">
        <v>267</v>
      </c>
      <c r="W756" s="258" t="s">
        <v>267</v>
      </c>
      <c r="X756" s="258" t="s">
        <v>267</v>
      </c>
      <c r="Y756" s="258" t="s">
        <v>267</v>
      </c>
      <c r="Z756" s="258" t="s">
        <v>267</v>
      </c>
      <c r="AA756" s="258" t="s">
        <v>265</v>
      </c>
      <c r="AB756" s="258" t="s">
        <v>267</v>
      </c>
      <c r="AC756" s="258" t="s">
        <v>267</v>
      </c>
      <c r="AD756" s="258" t="s">
        <v>267</v>
      </c>
      <c r="AE756" s="258" t="s">
        <v>267</v>
      </c>
      <c r="AF756" s="258" t="s">
        <v>267</v>
      </c>
      <c r="AG756" s="258" t="s">
        <v>267</v>
      </c>
      <c r="AH756" s="258" t="s">
        <v>267</v>
      </c>
      <c r="AI756" s="258" t="s">
        <v>267</v>
      </c>
      <c r="AJ756" s="258" t="s">
        <v>267</v>
      </c>
      <c r="AK756" s="258" t="s">
        <v>267</v>
      </c>
      <c r="AL756" s="258" t="s">
        <v>266</v>
      </c>
      <c r="AM756" s="258" t="s">
        <v>266</v>
      </c>
      <c r="AN756" s="258" t="s">
        <v>266</v>
      </c>
      <c r="AO756" s="258" t="s">
        <v>266</v>
      </c>
      <c r="AP756" s="258" t="s">
        <v>266</v>
      </c>
    </row>
    <row r="757" spans="1:42" x14ac:dyDescent="0.2">
      <c r="A757" s="258">
        <v>213303</v>
      </c>
      <c r="B757" s="258" t="str">
        <f>VLOOKUP(A757,'[2]اعلام كامل'!$A$2:$E$7000,5,0)</f>
        <v>س4</v>
      </c>
      <c r="C757" s="258" t="s">
        <v>267</v>
      </c>
      <c r="D757" s="258" t="s">
        <v>265</v>
      </c>
      <c r="E757" s="258" t="s">
        <v>267</v>
      </c>
      <c r="F757" s="258" t="s">
        <v>267</v>
      </c>
      <c r="G757" s="258" t="s">
        <v>267</v>
      </c>
      <c r="H757" s="258" t="s">
        <v>267</v>
      </c>
      <c r="I757" s="258" t="s">
        <v>267</v>
      </c>
      <c r="J757" s="258" t="s">
        <v>267</v>
      </c>
      <c r="K757" s="258" t="s">
        <v>267</v>
      </c>
      <c r="L757" s="258" t="s">
        <v>267</v>
      </c>
      <c r="M757" s="258" t="s">
        <v>265</v>
      </c>
      <c r="N757" s="258" t="s">
        <v>267</v>
      </c>
      <c r="O757" s="258" t="s">
        <v>267</v>
      </c>
      <c r="P757" s="258" t="s">
        <v>267</v>
      </c>
      <c r="Q757" s="258" t="s">
        <v>267</v>
      </c>
      <c r="R757" s="258" t="s">
        <v>267</v>
      </c>
      <c r="S757" s="258" t="s">
        <v>267</v>
      </c>
      <c r="T757" s="258" t="s">
        <v>267</v>
      </c>
      <c r="U757" s="258" t="s">
        <v>267</v>
      </c>
      <c r="V757" s="258" t="s">
        <v>267</v>
      </c>
      <c r="W757" s="258" t="s">
        <v>267</v>
      </c>
      <c r="X757" s="258" t="s">
        <v>267</v>
      </c>
      <c r="Y757" s="258" t="s">
        <v>267</v>
      </c>
      <c r="Z757" s="258" t="s">
        <v>267</v>
      </c>
      <c r="AA757" s="258" t="s">
        <v>267</v>
      </c>
      <c r="AB757" s="258" t="s">
        <v>267</v>
      </c>
      <c r="AC757" s="258" t="s">
        <v>267</v>
      </c>
      <c r="AD757" s="258" t="s">
        <v>267</v>
      </c>
      <c r="AE757" s="258" t="s">
        <v>267</v>
      </c>
      <c r="AF757" s="258" t="s">
        <v>267</v>
      </c>
      <c r="AG757" s="258" t="s">
        <v>267</v>
      </c>
      <c r="AH757" s="258" t="s">
        <v>267</v>
      </c>
      <c r="AI757" s="258" t="s">
        <v>267</v>
      </c>
      <c r="AJ757" s="258" t="s">
        <v>267</v>
      </c>
      <c r="AK757" s="258" t="s">
        <v>267</v>
      </c>
      <c r="AL757" s="258" t="s">
        <v>266</v>
      </c>
      <c r="AM757" s="258" t="s">
        <v>266</v>
      </c>
      <c r="AN757" s="258" t="s">
        <v>266</v>
      </c>
      <c r="AO757" s="258" t="s">
        <v>266</v>
      </c>
      <c r="AP757" s="258" t="s">
        <v>266</v>
      </c>
    </row>
    <row r="758" spans="1:42" x14ac:dyDescent="0.2">
      <c r="A758" s="258">
        <v>213305</v>
      </c>
      <c r="B758" s="258" t="str">
        <f>VLOOKUP(A758,'[2]اعلام كامل'!$A$2:$E$7000,5,0)</f>
        <v>س4</v>
      </c>
      <c r="C758" s="258" t="s">
        <v>267</v>
      </c>
      <c r="D758" s="258" t="s">
        <v>267</v>
      </c>
      <c r="E758" s="258" t="s">
        <v>265</v>
      </c>
      <c r="F758" s="258" t="s">
        <v>267</v>
      </c>
      <c r="G758" s="258" t="s">
        <v>265</v>
      </c>
      <c r="H758" s="258" t="s">
        <v>267</v>
      </c>
      <c r="I758" s="258" t="s">
        <v>267</v>
      </c>
      <c r="J758" s="258" t="s">
        <v>267</v>
      </c>
      <c r="K758" s="258" t="s">
        <v>267</v>
      </c>
      <c r="L758" s="258" t="s">
        <v>267</v>
      </c>
      <c r="M758" s="258" t="s">
        <v>267</v>
      </c>
      <c r="N758" s="258" t="s">
        <v>267</v>
      </c>
      <c r="O758" s="258" t="s">
        <v>267</v>
      </c>
      <c r="P758" s="258" t="s">
        <v>267</v>
      </c>
      <c r="Q758" s="258" t="s">
        <v>267</v>
      </c>
      <c r="R758" s="258" t="s">
        <v>267</v>
      </c>
      <c r="S758" s="258" t="s">
        <v>267</v>
      </c>
      <c r="T758" s="258" t="s">
        <v>267</v>
      </c>
      <c r="U758" s="258" t="s">
        <v>267</v>
      </c>
      <c r="V758" s="258" t="s">
        <v>267</v>
      </c>
      <c r="W758" s="258" t="s">
        <v>267</v>
      </c>
      <c r="X758" s="258" t="s">
        <v>267</v>
      </c>
      <c r="Y758" s="258" t="s">
        <v>267</v>
      </c>
      <c r="Z758" s="258" t="s">
        <v>267</v>
      </c>
      <c r="AA758" s="258" t="s">
        <v>265</v>
      </c>
      <c r="AB758" s="258" t="s">
        <v>267</v>
      </c>
      <c r="AC758" s="258" t="s">
        <v>267</v>
      </c>
      <c r="AD758" s="258" t="s">
        <v>267</v>
      </c>
      <c r="AE758" s="258" t="s">
        <v>267</v>
      </c>
      <c r="AF758" s="258" t="s">
        <v>267</v>
      </c>
      <c r="AG758" s="258" t="s">
        <v>267</v>
      </c>
      <c r="AH758" s="258" t="s">
        <v>267</v>
      </c>
      <c r="AI758" s="258" t="s">
        <v>267</v>
      </c>
      <c r="AJ758" s="258" t="s">
        <v>267</v>
      </c>
      <c r="AK758" s="258" t="s">
        <v>267</v>
      </c>
      <c r="AL758" s="258" t="s">
        <v>266</v>
      </c>
      <c r="AM758" s="258" t="s">
        <v>266</v>
      </c>
      <c r="AN758" s="258" t="s">
        <v>266</v>
      </c>
      <c r="AO758" s="258" t="s">
        <v>266</v>
      </c>
      <c r="AP758" s="258" t="s">
        <v>266</v>
      </c>
    </row>
    <row r="759" spans="1:42" x14ac:dyDescent="0.2">
      <c r="A759" s="258">
        <v>213310</v>
      </c>
      <c r="B759" s="258" t="str">
        <f>VLOOKUP(A759,'[2]اعلام كامل'!$A$2:$E$7000,5,0)</f>
        <v>س4</v>
      </c>
      <c r="C759" s="258" t="s">
        <v>267</v>
      </c>
      <c r="D759" s="258" t="s">
        <v>267</v>
      </c>
      <c r="E759" s="258" t="s">
        <v>267</v>
      </c>
      <c r="F759" s="258" t="s">
        <v>267</v>
      </c>
      <c r="G759" s="258" t="s">
        <v>267</v>
      </c>
      <c r="H759" s="258" t="s">
        <v>267</v>
      </c>
      <c r="I759" s="258" t="s">
        <v>267</v>
      </c>
      <c r="J759" s="258" t="s">
        <v>267</v>
      </c>
      <c r="K759" s="258" t="s">
        <v>267</v>
      </c>
      <c r="L759" s="258" t="s">
        <v>267</v>
      </c>
      <c r="M759" s="258" t="s">
        <v>265</v>
      </c>
      <c r="N759" s="258" t="s">
        <v>267</v>
      </c>
      <c r="O759" s="258" t="s">
        <v>267</v>
      </c>
      <c r="P759" s="258" t="s">
        <v>267</v>
      </c>
      <c r="Q759" s="258" t="s">
        <v>265</v>
      </c>
      <c r="R759" s="258" t="s">
        <v>267</v>
      </c>
      <c r="S759" s="258" t="s">
        <v>267</v>
      </c>
      <c r="T759" s="258" t="s">
        <v>267</v>
      </c>
      <c r="U759" s="258" t="s">
        <v>267</v>
      </c>
      <c r="V759" s="258" t="s">
        <v>267</v>
      </c>
      <c r="W759" s="258" t="s">
        <v>265</v>
      </c>
      <c r="X759" s="258" t="s">
        <v>267</v>
      </c>
      <c r="Y759" s="258" t="s">
        <v>265</v>
      </c>
      <c r="Z759" s="258" t="s">
        <v>267</v>
      </c>
      <c r="AA759" s="258" t="s">
        <v>265</v>
      </c>
      <c r="AB759" s="258" t="s">
        <v>267</v>
      </c>
      <c r="AC759" s="258" t="s">
        <v>267</v>
      </c>
      <c r="AD759" s="258" t="s">
        <v>265</v>
      </c>
      <c r="AE759" s="258" t="s">
        <v>267</v>
      </c>
      <c r="AF759" s="258" t="s">
        <v>267</v>
      </c>
      <c r="AG759" s="258" t="s">
        <v>267</v>
      </c>
      <c r="AH759" s="258" t="s">
        <v>267</v>
      </c>
      <c r="AI759" s="258" t="s">
        <v>267</v>
      </c>
      <c r="AJ759" s="258" t="s">
        <v>267</v>
      </c>
      <c r="AK759" s="258" t="s">
        <v>267</v>
      </c>
      <c r="AL759" s="258" t="s">
        <v>266</v>
      </c>
      <c r="AM759" s="258" t="s">
        <v>266</v>
      </c>
      <c r="AN759" s="258" t="s">
        <v>266</v>
      </c>
      <c r="AO759" s="258" t="s">
        <v>266</v>
      </c>
      <c r="AP759" s="258" t="s">
        <v>266</v>
      </c>
    </row>
    <row r="760" spans="1:42" x14ac:dyDescent="0.2">
      <c r="A760" s="258">
        <v>213337</v>
      </c>
      <c r="B760" s="258" t="str">
        <f>VLOOKUP(A760,'[2]اعلام كامل'!$A$2:$E$7000,5,0)</f>
        <v>س4</v>
      </c>
      <c r="C760" s="258" t="s">
        <v>267</v>
      </c>
      <c r="D760" s="258" t="s">
        <v>267</v>
      </c>
      <c r="E760" s="258" t="s">
        <v>267</v>
      </c>
      <c r="F760" s="258" t="s">
        <v>267</v>
      </c>
      <c r="G760" s="258" t="s">
        <v>267</v>
      </c>
      <c r="H760" s="258" t="s">
        <v>267</v>
      </c>
      <c r="I760" s="258" t="s">
        <v>267</v>
      </c>
      <c r="J760" s="258" t="s">
        <v>267</v>
      </c>
      <c r="K760" s="258" t="s">
        <v>267</v>
      </c>
      <c r="L760" s="258" t="s">
        <v>267</v>
      </c>
      <c r="M760" s="258" t="s">
        <v>267</v>
      </c>
      <c r="N760" s="258" t="s">
        <v>267</v>
      </c>
      <c r="O760" s="258" t="s">
        <v>267</v>
      </c>
      <c r="P760" s="258" t="s">
        <v>267</v>
      </c>
      <c r="Q760" s="258" t="s">
        <v>267</v>
      </c>
      <c r="R760" s="258" t="s">
        <v>267</v>
      </c>
      <c r="S760" s="258" t="s">
        <v>267</v>
      </c>
      <c r="T760" s="258" t="s">
        <v>267</v>
      </c>
      <c r="U760" s="258" t="s">
        <v>267</v>
      </c>
      <c r="V760" s="258" t="s">
        <v>267</v>
      </c>
      <c r="W760" s="258" t="s">
        <v>267</v>
      </c>
      <c r="X760" s="258" t="s">
        <v>267</v>
      </c>
      <c r="Y760" s="258" t="s">
        <v>267</v>
      </c>
      <c r="Z760" s="258" t="s">
        <v>267</v>
      </c>
      <c r="AA760" s="258" t="s">
        <v>267</v>
      </c>
      <c r="AB760" s="258" t="s">
        <v>267</v>
      </c>
      <c r="AC760" s="258" t="s">
        <v>267</v>
      </c>
      <c r="AD760" s="258" t="s">
        <v>267</v>
      </c>
      <c r="AE760" s="258" t="s">
        <v>267</v>
      </c>
      <c r="AF760" s="258" t="s">
        <v>267</v>
      </c>
      <c r="AG760" s="258" t="s">
        <v>267</v>
      </c>
      <c r="AH760" s="258" t="s">
        <v>267</v>
      </c>
      <c r="AI760" s="258" t="s">
        <v>267</v>
      </c>
      <c r="AJ760" s="258" t="s">
        <v>267</v>
      </c>
      <c r="AK760" s="258" t="s">
        <v>267</v>
      </c>
      <c r="AL760" s="258" t="s">
        <v>266</v>
      </c>
      <c r="AM760" s="258" t="s">
        <v>266</v>
      </c>
      <c r="AN760" s="258" t="s">
        <v>266</v>
      </c>
      <c r="AO760" s="258" t="s">
        <v>266</v>
      </c>
      <c r="AP760" s="258" t="s">
        <v>266</v>
      </c>
    </row>
    <row r="761" spans="1:42" x14ac:dyDescent="0.2">
      <c r="A761" s="258">
        <v>213344</v>
      </c>
      <c r="B761" s="258" t="str">
        <f>VLOOKUP(A761,'[2]اعلام كامل'!$A$2:$E$7000,5,0)</f>
        <v>س4</v>
      </c>
      <c r="C761" s="258" t="s">
        <v>267</v>
      </c>
      <c r="D761" s="258" t="s">
        <v>267</v>
      </c>
      <c r="E761" s="258" t="s">
        <v>267</v>
      </c>
      <c r="F761" s="258" t="s">
        <v>267</v>
      </c>
      <c r="G761" s="258" t="s">
        <v>267</v>
      </c>
      <c r="H761" s="258" t="s">
        <v>267</v>
      </c>
      <c r="I761" s="258" t="s">
        <v>267</v>
      </c>
      <c r="J761" s="258" t="s">
        <v>267</v>
      </c>
      <c r="K761" s="258" t="s">
        <v>267</v>
      </c>
      <c r="L761" s="258" t="s">
        <v>267</v>
      </c>
      <c r="M761" s="258" t="s">
        <v>265</v>
      </c>
      <c r="N761" s="258" t="s">
        <v>267</v>
      </c>
      <c r="O761" s="258" t="s">
        <v>267</v>
      </c>
      <c r="P761" s="258" t="s">
        <v>267</v>
      </c>
      <c r="Q761" s="258" t="s">
        <v>267</v>
      </c>
      <c r="R761" s="258" t="s">
        <v>267</v>
      </c>
      <c r="S761" s="258" t="s">
        <v>267</v>
      </c>
      <c r="T761" s="258" t="s">
        <v>267</v>
      </c>
      <c r="U761" s="258" t="s">
        <v>267</v>
      </c>
      <c r="V761" s="258" t="s">
        <v>267</v>
      </c>
      <c r="W761" s="258" t="s">
        <v>265</v>
      </c>
      <c r="X761" s="258" t="s">
        <v>267</v>
      </c>
      <c r="Y761" s="258" t="s">
        <v>267</v>
      </c>
      <c r="Z761" s="258" t="s">
        <v>267</v>
      </c>
      <c r="AA761" s="258" t="s">
        <v>265</v>
      </c>
      <c r="AB761" s="258" t="s">
        <v>267</v>
      </c>
      <c r="AC761" s="258" t="s">
        <v>267</v>
      </c>
      <c r="AD761" s="258" t="s">
        <v>267</v>
      </c>
      <c r="AE761" s="258" t="s">
        <v>267</v>
      </c>
      <c r="AF761" s="258" t="s">
        <v>267</v>
      </c>
      <c r="AG761" s="258" t="s">
        <v>267</v>
      </c>
      <c r="AH761" s="258" t="s">
        <v>267</v>
      </c>
      <c r="AI761" s="258" t="s">
        <v>267</v>
      </c>
      <c r="AJ761" s="258" t="s">
        <v>267</v>
      </c>
      <c r="AK761" s="258" t="s">
        <v>267</v>
      </c>
      <c r="AL761" s="258" t="s">
        <v>266</v>
      </c>
      <c r="AM761" s="258" t="s">
        <v>266</v>
      </c>
      <c r="AN761" s="258" t="s">
        <v>266</v>
      </c>
      <c r="AO761" s="258" t="s">
        <v>266</v>
      </c>
      <c r="AP761" s="258" t="s">
        <v>266</v>
      </c>
    </row>
    <row r="762" spans="1:42" x14ac:dyDescent="0.2">
      <c r="A762" s="258">
        <v>213347</v>
      </c>
      <c r="B762" s="258" t="str">
        <f>VLOOKUP(A762,'[2]اعلام كامل'!$A$2:$E$7000,5,0)</f>
        <v>س4</v>
      </c>
      <c r="C762" s="258" t="s">
        <v>267</v>
      </c>
      <c r="D762" s="258" t="s">
        <v>267</v>
      </c>
      <c r="E762" s="258" t="s">
        <v>267</v>
      </c>
      <c r="F762" s="258" t="s">
        <v>265</v>
      </c>
      <c r="G762" s="258" t="s">
        <v>267</v>
      </c>
      <c r="H762" s="258" t="s">
        <v>267</v>
      </c>
      <c r="I762" s="258" t="s">
        <v>267</v>
      </c>
      <c r="J762" s="258" t="s">
        <v>265</v>
      </c>
      <c r="K762" s="258" t="s">
        <v>267</v>
      </c>
      <c r="L762" s="258" t="s">
        <v>265</v>
      </c>
      <c r="M762" s="258" t="s">
        <v>267</v>
      </c>
      <c r="N762" s="258" t="s">
        <v>267</v>
      </c>
      <c r="O762" s="258" t="s">
        <v>267</v>
      </c>
      <c r="P762" s="258" t="s">
        <v>267</v>
      </c>
      <c r="Q762" s="258" t="s">
        <v>267</v>
      </c>
      <c r="R762" s="258" t="s">
        <v>267</v>
      </c>
      <c r="S762" s="258" t="s">
        <v>267</v>
      </c>
      <c r="T762" s="258" t="s">
        <v>267</v>
      </c>
      <c r="U762" s="258" t="s">
        <v>267</v>
      </c>
      <c r="V762" s="258" t="s">
        <v>267</v>
      </c>
      <c r="W762" s="258" t="s">
        <v>267</v>
      </c>
      <c r="X762" s="258" t="s">
        <v>267</v>
      </c>
      <c r="Y762" s="258" t="s">
        <v>267</v>
      </c>
      <c r="Z762" s="258" t="s">
        <v>267</v>
      </c>
      <c r="AA762" s="258" t="s">
        <v>267</v>
      </c>
      <c r="AB762" s="258" t="s">
        <v>267</v>
      </c>
      <c r="AC762" s="258" t="s">
        <v>267</v>
      </c>
      <c r="AD762" s="258" t="s">
        <v>267</v>
      </c>
      <c r="AE762" s="258" t="s">
        <v>267</v>
      </c>
      <c r="AF762" s="258" t="s">
        <v>267</v>
      </c>
      <c r="AG762" s="258" t="s">
        <v>267</v>
      </c>
      <c r="AH762" s="258" t="s">
        <v>267</v>
      </c>
      <c r="AI762" s="258" t="s">
        <v>267</v>
      </c>
      <c r="AJ762" s="258" t="s">
        <v>267</v>
      </c>
      <c r="AK762" s="258" t="s">
        <v>267</v>
      </c>
      <c r="AL762" s="258" t="s">
        <v>266</v>
      </c>
      <c r="AM762" s="258" t="s">
        <v>266</v>
      </c>
      <c r="AN762" s="258" t="s">
        <v>266</v>
      </c>
      <c r="AO762" s="258" t="s">
        <v>266</v>
      </c>
      <c r="AP762" s="258" t="s">
        <v>266</v>
      </c>
    </row>
    <row r="763" spans="1:42" x14ac:dyDescent="0.2">
      <c r="A763" s="258">
        <v>213399</v>
      </c>
      <c r="B763" s="258" t="str">
        <f>VLOOKUP(A763,'[2]اعلام كامل'!$A$2:$E$7000,5,0)</f>
        <v>س4</v>
      </c>
      <c r="C763" s="258" t="s">
        <v>267</v>
      </c>
      <c r="D763" s="258" t="s">
        <v>267</v>
      </c>
      <c r="E763" s="258" t="s">
        <v>267</v>
      </c>
      <c r="F763" s="258" t="s">
        <v>265</v>
      </c>
      <c r="G763" s="258" t="s">
        <v>267</v>
      </c>
      <c r="H763" s="258" t="s">
        <v>267</v>
      </c>
      <c r="I763" s="258" t="s">
        <v>267</v>
      </c>
      <c r="J763" s="258" t="s">
        <v>267</v>
      </c>
      <c r="K763" s="258" t="s">
        <v>267</v>
      </c>
      <c r="L763" s="258" t="s">
        <v>267</v>
      </c>
      <c r="M763" s="258" t="s">
        <v>265</v>
      </c>
      <c r="N763" s="258" t="s">
        <v>267</v>
      </c>
      <c r="O763" s="258" t="s">
        <v>267</v>
      </c>
      <c r="P763" s="258" t="s">
        <v>267</v>
      </c>
      <c r="Q763" s="258" t="s">
        <v>267</v>
      </c>
      <c r="R763" s="258" t="s">
        <v>266</v>
      </c>
      <c r="S763" s="258" t="s">
        <v>267</v>
      </c>
      <c r="T763" s="258" t="s">
        <v>267</v>
      </c>
      <c r="U763" s="258" t="s">
        <v>267</v>
      </c>
      <c r="V763" s="258" t="s">
        <v>267</v>
      </c>
      <c r="W763" s="258" t="s">
        <v>265</v>
      </c>
      <c r="X763" s="258" t="s">
        <v>267</v>
      </c>
      <c r="Y763" s="258" t="s">
        <v>267</v>
      </c>
      <c r="Z763" s="258" t="s">
        <v>267</v>
      </c>
      <c r="AA763" s="258" t="s">
        <v>265</v>
      </c>
      <c r="AB763" s="258" t="s">
        <v>267</v>
      </c>
      <c r="AC763" s="258" t="s">
        <v>267</v>
      </c>
      <c r="AD763" s="258" t="s">
        <v>267</v>
      </c>
      <c r="AE763" s="258" t="s">
        <v>267</v>
      </c>
      <c r="AF763" s="258" t="s">
        <v>266</v>
      </c>
      <c r="AG763" s="258" t="s">
        <v>266</v>
      </c>
      <c r="AH763" s="258" t="s">
        <v>267</v>
      </c>
      <c r="AI763" s="258" t="s">
        <v>267</v>
      </c>
      <c r="AJ763" s="258" t="s">
        <v>267</v>
      </c>
      <c r="AK763" s="258" t="s">
        <v>267</v>
      </c>
      <c r="AL763" s="258" t="s">
        <v>266</v>
      </c>
      <c r="AM763" s="258" t="s">
        <v>266</v>
      </c>
      <c r="AN763" s="258" t="s">
        <v>266</v>
      </c>
      <c r="AO763" s="258" t="s">
        <v>266</v>
      </c>
      <c r="AP763" s="258" t="s">
        <v>266</v>
      </c>
    </row>
    <row r="764" spans="1:42" x14ac:dyDescent="0.2">
      <c r="A764" s="258">
        <v>213405</v>
      </c>
      <c r="B764" s="258" t="str">
        <f>VLOOKUP(A764,'[2]اعلام كامل'!$A$2:$E$7000,5,0)</f>
        <v>س4</v>
      </c>
      <c r="C764" s="258" t="s">
        <v>267</v>
      </c>
      <c r="D764" s="258" t="s">
        <v>267</v>
      </c>
      <c r="E764" s="258" t="s">
        <v>267</v>
      </c>
      <c r="F764" s="258" t="s">
        <v>267</v>
      </c>
      <c r="G764" s="258" t="s">
        <v>266</v>
      </c>
      <c r="H764" s="258" t="s">
        <v>267</v>
      </c>
      <c r="I764" s="258" t="s">
        <v>267</v>
      </c>
      <c r="J764" s="258" t="s">
        <v>267</v>
      </c>
      <c r="K764" s="258" t="s">
        <v>267</v>
      </c>
      <c r="L764" s="258" t="s">
        <v>267</v>
      </c>
      <c r="M764" s="258" t="s">
        <v>265</v>
      </c>
      <c r="N764" s="258" t="s">
        <v>267</v>
      </c>
      <c r="O764" s="258" t="s">
        <v>267</v>
      </c>
      <c r="P764" s="258" t="s">
        <v>267</v>
      </c>
      <c r="Q764" s="258" t="s">
        <v>267</v>
      </c>
      <c r="R764" s="258" t="s">
        <v>267</v>
      </c>
      <c r="S764" s="258" t="s">
        <v>267</v>
      </c>
      <c r="T764" s="258" t="s">
        <v>267</v>
      </c>
      <c r="U764" s="258" t="s">
        <v>267</v>
      </c>
      <c r="V764" s="258" t="s">
        <v>267</v>
      </c>
      <c r="W764" s="258" t="s">
        <v>267</v>
      </c>
      <c r="X764" s="258" t="s">
        <v>267</v>
      </c>
      <c r="Y764" s="258" t="s">
        <v>265</v>
      </c>
      <c r="Z764" s="258" t="s">
        <v>267</v>
      </c>
      <c r="AA764" s="258" t="s">
        <v>267</v>
      </c>
      <c r="AB764" s="258" t="s">
        <v>265</v>
      </c>
      <c r="AC764" s="258" t="s">
        <v>267</v>
      </c>
      <c r="AD764" s="258" t="s">
        <v>267</v>
      </c>
      <c r="AE764" s="258" t="s">
        <v>267</v>
      </c>
      <c r="AF764" s="258" t="s">
        <v>265</v>
      </c>
      <c r="AG764" s="258" t="s">
        <v>267</v>
      </c>
      <c r="AH764" s="258" t="s">
        <v>267</v>
      </c>
      <c r="AI764" s="258" t="s">
        <v>267</v>
      </c>
      <c r="AJ764" s="258" t="s">
        <v>267</v>
      </c>
      <c r="AK764" s="258" t="s">
        <v>267</v>
      </c>
      <c r="AL764" s="258" t="s">
        <v>266</v>
      </c>
      <c r="AM764" s="258" t="s">
        <v>266</v>
      </c>
      <c r="AN764" s="258" t="s">
        <v>266</v>
      </c>
      <c r="AO764" s="258" t="s">
        <v>266</v>
      </c>
      <c r="AP764" s="258" t="s">
        <v>266</v>
      </c>
    </row>
    <row r="765" spans="1:42" x14ac:dyDescent="0.2">
      <c r="A765" s="258">
        <v>213425</v>
      </c>
      <c r="B765" s="258" t="str">
        <f>VLOOKUP(A765,'[2]اعلام كامل'!$A$2:$E$7000,5,0)</f>
        <v>س4</v>
      </c>
      <c r="C765" s="258" t="s">
        <v>267</v>
      </c>
      <c r="D765" s="258" t="s">
        <v>267</v>
      </c>
      <c r="E765" s="258" t="s">
        <v>267</v>
      </c>
      <c r="F765" s="258" t="s">
        <v>267</v>
      </c>
      <c r="G765" s="258" t="s">
        <v>265</v>
      </c>
      <c r="H765" s="258" t="s">
        <v>267</v>
      </c>
      <c r="I765" s="258" t="s">
        <v>267</v>
      </c>
      <c r="J765" s="258" t="s">
        <v>267</v>
      </c>
      <c r="K765" s="258" t="s">
        <v>267</v>
      </c>
      <c r="L765" s="258" t="s">
        <v>267</v>
      </c>
      <c r="M765" s="258" t="s">
        <v>267</v>
      </c>
      <c r="N765" s="258" t="s">
        <v>267</v>
      </c>
      <c r="O765" s="258" t="s">
        <v>267</v>
      </c>
      <c r="P765" s="258" t="s">
        <v>267</v>
      </c>
      <c r="Q765" s="258" t="s">
        <v>267</v>
      </c>
      <c r="R765" s="258" t="s">
        <v>267</v>
      </c>
      <c r="S765" s="258" t="s">
        <v>265</v>
      </c>
      <c r="T765" s="258" t="s">
        <v>267</v>
      </c>
      <c r="U765" s="258" t="s">
        <v>267</v>
      </c>
      <c r="V765" s="258" t="s">
        <v>267</v>
      </c>
      <c r="W765" s="258" t="s">
        <v>267</v>
      </c>
      <c r="X765" s="258" t="s">
        <v>267</v>
      </c>
      <c r="Y765" s="258" t="s">
        <v>267</v>
      </c>
      <c r="Z765" s="258" t="s">
        <v>267</v>
      </c>
      <c r="AA765" s="258" t="s">
        <v>267</v>
      </c>
      <c r="AB765" s="258" t="s">
        <v>267</v>
      </c>
      <c r="AC765" s="258" t="s">
        <v>267</v>
      </c>
      <c r="AD765" s="258" t="s">
        <v>267</v>
      </c>
      <c r="AE765" s="258" t="s">
        <v>267</v>
      </c>
      <c r="AF765" s="258" t="s">
        <v>267</v>
      </c>
      <c r="AG765" s="258" t="s">
        <v>267</v>
      </c>
      <c r="AH765" s="258" t="s">
        <v>267</v>
      </c>
      <c r="AI765" s="258" t="s">
        <v>267</v>
      </c>
      <c r="AJ765" s="258" t="s">
        <v>267</v>
      </c>
      <c r="AK765" s="258" t="s">
        <v>267</v>
      </c>
      <c r="AL765" s="258" t="s">
        <v>266</v>
      </c>
      <c r="AM765" s="258" t="s">
        <v>266</v>
      </c>
      <c r="AN765" s="258" t="s">
        <v>266</v>
      </c>
      <c r="AO765" s="258" t="s">
        <v>266</v>
      </c>
      <c r="AP765" s="258" t="s">
        <v>266</v>
      </c>
    </row>
    <row r="766" spans="1:42" x14ac:dyDescent="0.2">
      <c r="A766" s="258">
        <v>213429</v>
      </c>
      <c r="B766" s="258" t="str">
        <f>VLOOKUP(A766,'[2]اعلام كامل'!$A$2:$E$7000,5,0)</f>
        <v>س4</v>
      </c>
      <c r="C766" s="258" t="s">
        <v>267</v>
      </c>
      <c r="D766" s="258" t="s">
        <v>267</v>
      </c>
      <c r="E766" s="258" t="s">
        <v>267</v>
      </c>
      <c r="F766" s="258" t="s">
        <v>267</v>
      </c>
      <c r="G766" s="258" t="s">
        <v>267</v>
      </c>
      <c r="H766" s="258" t="s">
        <v>267</v>
      </c>
      <c r="I766" s="258" t="s">
        <v>267</v>
      </c>
      <c r="J766" s="258" t="s">
        <v>267</v>
      </c>
      <c r="K766" s="258" t="s">
        <v>267</v>
      </c>
      <c r="L766" s="258" t="s">
        <v>267</v>
      </c>
      <c r="M766" s="258" t="s">
        <v>267</v>
      </c>
      <c r="N766" s="258" t="s">
        <v>267</v>
      </c>
      <c r="O766" s="258" t="s">
        <v>267</v>
      </c>
      <c r="P766" s="258" t="s">
        <v>267</v>
      </c>
      <c r="Q766" s="258" t="s">
        <v>267</v>
      </c>
      <c r="R766" s="258" t="s">
        <v>267</v>
      </c>
      <c r="S766" s="258" t="s">
        <v>267</v>
      </c>
      <c r="T766" s="258" t="s">
        <v>267</v>
      </c>
      <c r="U766" s="258" t="s">
        <v>267</v>
      </c>
      <c r="V766" s="258" t="s">
        <v>267</v>
      </c>
      <c r="W766" s="258" t="s">
        <v>267</v>
      </c>
      <c r="X766" s="258" t="s">
        <v>267</v>
      </c>
      <c r="Y766" s="258" t="s">
        <v>265</v>
      </c>
      <c r="Z766" s="258" t="s">
        <v>267</v>
      </c>
      <c r="AA766" s="258" t="s">
        <v>265</v>
      </c>
      <c r="AB766" s="258" t="s">
        <v>267</v>
      </c>
      <c r="AC766" s="258" t="s">
        <v>267</v>
      </c>
      <c r="AD766" s="258" t="s">
        <v>267</v>
      </c>
      <c r="AE766" s="258" t="s">
        <v>267</v>
      </c>
      <c r="AF766" s="258" t="s">
        <v>265</v>
      </c>
      <c r="AG766" s="258" t="s">
        <v>267</v>
      </c>
      <c r="AH766" s="258" t="s">
        <v>267</v>
      </c>
      <c r="AI766" s="258" t="s">
        <v>267</v>
      </c>
      <c r="AJ766" s="258" t="s">
        <v>267</v>
      </c>
      <c r="AK766" s="258" t="s">
        <v>267</v>
      </c>
      <c r="AL766" s="258" t="s">
        <v>266</v>
      </c>
      <c r="AM766" s="258" t="s">
        <v>266</v>
      </c>
      <c r="AN766" s="258" t="s">
        <v>266</v>
      </c>
      <c r="AO766" s="258" t="s">
        <v>266</v>
      </c>
      <c r="AP766" s="258" t="s">
        <v>266</v>
      </c>
    </row>
    <row r="767" spans="1:42" x14ac:dyDescent="0.2">
      <c r="A767" s="258">
        <v>213469</v>
      </c>
      <c r="B767" s="258" t="str">
        <f>VLOOKUP(A767,'[2]اعلام كامل'!$A$2:$E$7000,5,0)</f>
        <v>س4</v>
      </c>
      <c r="C767" s="258" t="s">
        <v>267</v>
      </c>
      <c r="D767" s="258" t="s">
        <v>267</v>
      </c>
      <c r="E767" s="258" t="s">
        <v>267</v>
      </c>
      <c r="F767" s="258" t="s">
        <v>267</v>
      </c>
      <c r="G767" s="258" t="s">
        <v>267</v>
      </c>
      <c r="H767" s="258" t="s">
        <v>267</v>
      </c>
      <c r="I767" s="258" t="s">
        <v>267</v>
      </c>
      <c r="J767" s="258" t="s">
        <v>267</v>
      </c>
      <c r="K767" s="258" t="s">
        <v>267</v>
      </c>
      <c r="L767" s="258" t="s">
        <v>267</v>
      </c>
      <c r="M767" s="258" t="s">
        <v>265</v>
      </c>
      <c r="N767" s="258" t="s">
        <v>267</v>
      </c>
      <c r="O767" s="258" t="s">
        <v>267</v>
      </c>
      <c r="P767" s="258" t="s">
        <v>267</v>
      </c>
      <c r="Q767" s="258" t="s">
        <v>267</v>
      </c>
      <c r="R767" s="258" t="s">
        <v>267</v>
      </c>
      <c r="S767" s="258" t="s">
        <v>267</v>
      </c>
      <c r="T767" s="258" t="s">
        <v>267</v>
      </c>
      <c r="U767" s="258" t="s">
        <v>267</v>
      </c>
      <c r="V767" s="258" t="s">
        <v>267</v>
      </c>
      <c r="W767" s="258" t="s">
        <v>267</v>
      </c>
      <c r="X767" s="258" t="s">
        <v>267</v>
      </c>
      <c r="Y767" s="258" t="s">
        <v>267</v>
      </c>
      <c r="Z767" s="258" t="s">
        <v>267</v>
      </c>
      <c r="AA767" s="258" t="s">
        <v>267</v>
      </c>
      <c r="AB767" s="258" t="s">
        <v>267</v>
      </c>
      <c r="AC767" s="258" t="s">
        <v>267</v>
      </c>
      <c r="AD767" s="258" t="s">
        <v>267</v>
      </c>
      <c r="AE767" s="258" t="s">
        <v>267</v>
      </c>
      <c r="AF767" s="258" t="s">
        <v>267</v>
      </c>
      <c r="AG767" s="258" t="s">
        <v>267</v>
      </c>
      <c r="AH767" s="258" t="s">
        <v>267</v>
      </c>
      <c r="AI767" s="258" t="s">
        <v>267</v>
      </c>
      <c r="AJ767" s="258" t="s">
        <v>267</v>
      </c>
      <c r="AK767" s="258" t="s">
        <v>267</v>
      </c>
      <c r="AL767" s="258" t="s">
        <v>266</v>
      </c>
      <c r="AM767" s="258" t="s">
        <v>266</v>
      </c>
      <c r="AN767" s="258" t="s">
        <v>266</v>
      </c>
      <c r="AO767" s="258" t="s">
        <v>266</v>
      </c>
      <c r="AP767" s="258" t="s">
        <v>266</v>
      </c>
    </row>
    <row r="768" spans="1:42" x14ac:dyDescent="0.2">
      <c r="A768" s="258">
        <v>213500</v>
      </c>
      <c r="B768" s="258" t="str">
        <f>VLOOKUP(A768,'[2]اعلام كامل'!$A$2:$E$7000,5,0)</f>
        <v>س4</v>
      </c>
      <c r="C768" s="258" t="s">
        <v>267</v>
      </c>
      <c r="D768" s="258" t="s">
        <v>267</v>
      </c>
      <c r="E768" s="258" t="s">
        <v>267</v>
      </c>
      <c r="F768" s="258" t="s">
        <v>267</v>
      </c>
      <c r="G768" s="258" t="s">
        <v>267</v>
      </c>
      <c r="H768" s="258" t="s">
        <v>267</v>
      </c>
      <c r="I768" s="258" t="s">
        <v>267</v>
      </c>
      <c r="J768" s="258" t="s">
        <v>267</v>
      </c>
      <c r="K768" s="258" t="s">
        <v>267</v>
      </c>
      <c r="L768" s="258" t="s">
        <v>267</v>
      </c>
      <c r="M768" s="258" t="s">
        <v>265</v>
      </c>
      <c r="N768" s="258" t="s">
        <v>267</v>
      </c>
      <c r="O768" s="258" t="s">
        <v>267</v>
      </c>
      <c r="P768" s="258" t="s">
        <v>267</v>
      </c>
      <c r="Q768" s="258" t="s">
        <v>267</v>
      </c>
      <c r="R768" s="258" t="s">
        <v>267</v>
      </c>
      <c r="S768" s="258" t="s">
        <v>267</v>
      </c>
      <c r="T768" s="258" t="s">
        <v>267</v>
      </c>
      <c r="U768" s="258" t="s">
        <v>267</v>
      </c>
      <c r="V768" s="258" t="s">
        <v>267</v>
      </c>
      <c r="W768" s="258" t="s">
        <v>267</v>
      </c>
      <c r="X768" s="258" t="s">
        <v>267</v>
      </c>
      <c r="Y768" s="258" t="s">
        <v>267</v>
      </c>
      <c r="Z768" s="258" t="s">
        <v>267</v>
      </c>
      <c r="AA768" s="258" t="s">
        <v>267</v>
      </c>
      <c r="AB768" s="258" t="s">
        <v>267</v>
      </c>
      <c r="AC768" s="258" t="s">
        <v>267</v>
      </c>
      <c r="AD768" s="258" t="s">
        <v>267</v>
      </c>
      <c r="AE768" s="258" t="s">
        <v>267</v>
      </c>
      <c r="AF768" s="258" t="s">
        <v>267</v>
      </c>
      <c r="AG768" s="258" t="s">
        <v>267</v>
      </c>
      <c r="AH768" s="258" t="s">
        <v>267</v>
      </c>
      <c r="AI768" s="258" t="s">
        <v>267</v>
      </c>
      <c r="AJ768" s="258" t="s">
        <v>267</v>
      </c>
      <c r="AK768" s="258" t="s">
        <v>267</v>
      </c>
      <c r="AL768" s="258" t="s">
        <v>266</v>
      </c>
      <c r="AM768" s="258" t="s">
        <v>266</v>
      </c>
      <c r="AN768" s="258" t="s">
        <v>266</v>
      </c>
      <c r="AO768" s="258" t="s">
        <v>266</v>
      </c>
      <c r="AP768" s="258" t="s">
        <v>266</v>
      </c>
    </row>
    <row r="769" spans="1:42" x14ac:dyDescent="0.2">
      <c r="A769" s="258">
        <v>213534</v>
      </c>
      <c r="B769" s="258" t="str">
        <f>VLOOKUP(A769,'[2]اعلام كامل'!$A$2:$E$7000,5,0)</f>
        <v>س4</v>
      </c>
      <c r="C769" s="258" t="s">
        <v>267</v>
      </c>
      <c r="D769" s="258" t="s">
        <v>267</v>
      </c>
      <c r="E769" s="258" t="s">
        <v>267</v>
      </c>
      <c r="F769" s="258" t="s">
        <v>267</v>
      </c>
      <c r="G769" s="258" t="s">
        <v>267</v>
      </c>
      <c r="H769" s="258" t="s">
        <v>267</v>
      </c>
      <c r="I769" s="258" t="s">
        <v>267</v>
      </c>
      <c r="J769" s="258" t="s">
        <v>267</v>
      </c>
      <c r="K769" s="258" t="s">
        <v>267</v>
      </c>
      <c r="L769" s="258" t="s">
        <v>267</v>
      </c>
      <c r="M769" s="258" t="s">
        <v>267</v>
      </c>
      <c r="N769" s="258" t="s">
        <v>267</v>
      </c>
      <c r="O769" s="258" t="s">
        <v>267</v>
      </c>
      <c r="P769" s="258" t="s">
        <v>267</v>
      </c>
      <c r="Q769" s="258" t="s">
        <v>267</v>
      </c>
      <c r="R769" s="258" t="s">
        <v>267</v>
      </c>
      <c r="S769" s="258" t="s">
        <v>267</v>
      </c>
      <c r="T769" s="258" t="s">
        <v>267</v>
      </c>
      <c r="U769" s="258" t="s">
        <v>267</v>
      </c>
      <c r="V769" s="258" t="s">
        <v>267</v>
      </c>
      <c r="W769" s="258" t="s">
        <v>267</v>
      </c>
      <c r="X769" s="258" t="s">
        <v>267</v>
      </c>
      <c r="Y769" s="258" t="s">
        <v>265</v>
      </c>
      <c r="Z769" s="258" t="s">
        <v>267</v>
      </c>
      <c r="AA769" s="258" t="s">
        <v>267</v>
      </c>
      <c r="AB769" s="258" t="s">
        <v>267</v>
      </c>
      <c r="AC769" s="258" t="s">
        <v>267</v>
      </c>
      <c r="AD769" s="258" t="s">
        <v>265</v>
      </c>
      <c r="AE769" s="258" t="s">
        <v>267</v>
      </c>
      <c r="AF769" s="258" t="s">
        <v>267</v>
      </c>
      <c r="AG769" s="258" t="s">
        <v>267</v>
      </c>
      <c r="AH769" s="258" t="s">
        <v>267</v>
      </c>
      <c r="AI769" s="258" t="s">
        <v>267</v>
      </c>
      <c r="AJ769" s="258" t="s">
        <v>267</v>
      </c>
      <c r="AK769" s="258" t="s">
        <v>267</v>
      </c>
      <c r="AL769" s="258" t="s">
        <v>266</v>
      </c>
      <c r="AM769" s="258" t="s">
        <v>266</v>
      </c>
      <c r="AN769" s="258" t="s">
        <v>266</v>
      </c>
      <c r="AO769" s="258" t="s">
        <v>266</v>
      </c>
      <c r="AP769" s="258" t="s">
        <v>266</v>
      </c>
    </row>
    <row r="770" spans="1:42" x14ac:dyDescent="0.2">
      <c r="A770" s="258">
        <v>213536</v>
      </c>
      <c r="B770" s="258" t="str">
        <f>VLOOKUP(A770,'[2]اعلام كامل'!$A$2:$E$7000,5,0)</f>
        <v>س4</v>
      </c>
      <c r="C770" s="258" t="s">
        <v>267</v>
      </c>
      <c r="D770" s="258" t="s">
        <v>267</v>
      </c>
      <c r="E770" s="258" t="s">
        <v>267</v>
      </c>
      <c r="F770" s="258" t="s">
        <v>267</v>
      </c>
      <c r="G770" s="258" t="s">
        <v>265</v>
      </c>
      <c r="H770" s="258" t="s">
        <v>267</v>
      </c>
      <c r="I770" s="258" t="s">
        <v>267</v>
      </c>
      <c r="J770" s="258" t="s">
        <v>265</v>
      </c>
      <c r="K770" s="258" t="s">
        <v>267</v>
      </c>
      <c r="L770" s="258" t="s">
        <v>267</v>
      </c>
      <c r="M770" s="258" t="s">
        <v>265</v>
      </c>
      <c r="N770" s="258" t="s">
        <v>267</v>
      </c>
      <c r="O770" s="258" t="s">
        <v>267</v>
      </c>
      <c r="P770" s="258" t="s">
        <v>267</v>
      </c>
      <c r="Q770" s="258" t="s">
        <v>265</v>
      </c>
      <c r="R770" s="258" t="s">
        <v>267</v>
      </c>
      <c r="S770" s="258" t="s">
        <v>267</v>
      </c>
      <c r="T770" s="258" t="s">
        <v>267</v>
      </c>
      <c r="U770" s="258" t="s">
        <v>267</v>
      </c>
      <c r="V770" s="258" t="s">
        <v>267</v>
      </c>
      <c r="W770" s="258" t="s">
        <v>267</v>
      </c>
      <c r="X770" s="258" t="s">
        <v>267</v>
      </c>
      <c r="Y770" s="258" t="s">
        <v>265</v>
      </c>
      <c r="Z770" s="258" t="s">
        <v>267</v>
      </c>
      <c r="AA770" s="258" t="s">
        <v>267</v>
      </c>
      <c r="AB770" s="258" t="s">
        <v>267</v>
      </c>
      <c r="AC770" s="258" t="s">
        <v>267</v>
      </c>
      <c r="AD770" s="258" t="s">
        <v>267</v>
      </c>
      <c r="AE770" s="258" t="s">
        <v>265</v>
      </c>
      <c r="AF770" s="258" t="s">
        <v>267</v>
      </c>
      <c r="AG770" s="258" t="s">
        <v>267</v>
      </c>
      <c r="AH770" s="258" t="s">
        <v>267</v>
      </c>
      <c r="AI770" s="258" t="s">
        <v>267</v>
      </c>
      <c r="AJ770" s="258" t="s">
        <v>267</v>
      </c>
      <c r="AK770" s="258" t="s">
        <v>267</v>
      </c>
      <c r="AL770" s="258" t="s">
        <v>266</v>
      </c>
      <c r="AM770" s="258" t="s">
        <v>266</v>
      </c>
      <c r="AN770" s="258" t="s">
        <v>266</v>
      </c>
      <c r="AO770" s="258" t="s">
        <v>266</v>
      </c>
      <c r="AP770" s="258" t="s">
        <v>266</v>
      </c>
    </row>
    <row r="771" spans="1:42" x14ac:dyDescent="0.2">
      <c r="A771" s="258">
        <v>213551</v>
      </c>
      <c r="B771" s="258" t="str">
        <f>VLOOKUP(A771,'[2]اعلام كامل'!$A$2:$E$7000,5,0)</f>
        <v>س4</v>
      </c>
      <c r="C771" s="258" t="s">
        <v>267</v>
      </c>
      <c r="D771" s="258" t="s">
        <v>267</v>
      </c>
      <c r="E771" s="258" t="s">
        <v>267</v>
      </c>
      <c r="F771" s="258" t="s">
        <v>267</v>
      </c>
      <c r="G771" s="258" t="s">
        <v>267</v>
      </c>
      <c r="H771" s="258" t="s">
        <v>267</v>
      </c>
      <c r="I771" s="258" t="s">
        <v>267</v>
      </c>
      <c r="J771" s="258" t="s">
        <v>267</v>
      </c>
      <c r="K771" s="258" t="s">
        <v>267</v>
      </c>
      <c r="L771" s="258" t="s">
        <v>267</v>
      </c>
      <c r="M771" s="258" t="s">
        <v>267</v>
      </c>
      <c r="N771" s="258" t="s">
        <v>267</v>
      </c>
      <c r="O771" s="258" t="s">
        <v>265</v>
      </c>
      <c r="P771" s="258" t="s">
        <v>267</v>
      </c>
      <c r="Q771" s="258" t="s">
        <v>265</v>
      </c>
      <c r="R771" s="258" t="s">
        <v>267</v>
      </c>
      <c r="S771" s="258" t="s">
        <v>267</v>
      </c>
      <c r="T771" s="258" t="s">
        <v>267</v>
      </c>
      <c r="U771" s="258" t="s">
        <v>267</v>
      </c>
      <c r="V771" s="258" t="s">
        <v>267</v>
      </c>
      <c r="W771" s="258" t="s">
        <v>267</v>
      </c>
      <c r="X771" s="258" t="s">
        <v>267</v>
      </c>
      <c r="Y771" s="258" t="s">
        <v>267</v>
      </c>
      <c r="Z771" s="258" t="s">
        <v>267</v>
      </c>
      <c r="AA771" s="258" t="s">
        <v>267</v>
      </c>
      <c r="AB771" s="258" t="s">
        <v>267</v>
      </c>
      <c r="AC771" s="258" t="s">
        <v>267</v>
      </c>
      <c r="AD771" s="258" t="s">
        <v>267</v>
      </c>
      <c r="AE771" s="258" t="s">
        <v>267</v>
      </c>
      <c r="AF771" s="258" t="s">
        <v>267</v>
      </c>
      <c r="AG771" s="258" t="s">
        <v>267</v>
      </c>
      <c r="AH771" s="258" t="s">
        <v>267</v>
      </c>
      <c r="AI771" s="258" t="s">
        <v>267</v>
      </c>
      <c r="AJ771" s="258" t="s">
        <v>267</v>
      </c>
      <c r="AK771" s="258" t="s">
        <v>267</v>
      </c>
      <c r="AL771" s="258" t="s">
        <v>266</v>
      </c>
      <c r="AM771" s="258" t="s">
        <v>266</v>
      </c>
      <c r="AN771" s="258" t="s">
        <v>266</v>
      </c>
      <c r="AO771" s="258" t="s">
        <v>266</v>
      </c>
      <c r="AP771" s="258" t="s">
        <v>266</v>
      </c>
    </row>
    <row r="772" spans="1:42" x14ac:dyDescent="0.2">
      <c r="A772" s="258">
        <v>213558</v>
      </c>
      <c r="B772" s="258" t="str">
        <f>VLOOKUP(A772,'[2]اعلام كامل'!$A$2:$E$7000,5,0)</f>
        <v>س4</v>
      </c>
      <c r="C772" s="258" t="s">
        <v>265</v>
      </c>
      <c r="D772" s="258" t="s">
        <v>267</v>
      </c>
      <c r="E772" s="258" t="s">
        <v>267</v>
      </c>
      <c r="F772" s="258" t="s">
        <v>267</v>
      </c>
      <c r="G772" s="258" t="s">
        <v>267</v>
      </c>
      <c r="H772" s="258" t="s">
        <v>267</v>
      </c>
      <c r="I772" s="258" t="s">
        <v>267</v>
      </c>
      <c r="J772" s="258" t="s">
        <v>267</v>
      </c>
      <c r="K772" s="258" t="s">
        <v>267</v>
      </c>
      <c r="L772" s="258" t="s">
        <v>265</v>
      </c>
      <c r="M772" s="258" t="s">
        <v>265</v>
      </c>
      <c r="N772" s="258" t="s">
        <v>267</v>
      </c>
      <c r="O772" s="258" t="s">
        <v>267</v>
      </c>
      <c r="P772" s="258" t="s">
        <v>265</v>
      </c>
      <c r="Q772" s="258" t="s">
        <v>265</v>
      </c>
      <c r="R772" s="258" t="s">
        <v>267</v>
      </c>
      <c r="S772" s="258" t="s">
        <v>265</v>
      </c>
      <c r="T772" s="258" t="s">
        <v>267</v>
      </c>
      <c r="U772" s="258" t="s">
        <v>267</v>
      </c>
      <c r="V772" s="258" t="s">
        <v>267</v>
      </c>
      <c r="W772" s="258" t="s">
        <v>267</v>
      </c>
      <c r="X772" s="258" t="s">
        <v>267</v>
      </c>
      <c r="Y772" s="258" t="s">
        <v>267</v>
      </c>
      <c r="Z772" s="258" t="s">
        <v>267</v>
      </c>
      <c r="AA772" s="258" t="s">
        <v>265</v>
      </c>
      <c r="AB772" s="258" t="s">
        <v>267</v>
      </c>
      <c r="AC772" s="258" t="s">
        <v>267</v>
      </c>
      <c r="AD772" s="258" t="s">
        <v>265</v>
      </c>
      <c r="AE772" s="258" t="s">
        <v>265</v>
      </c>
      <c r="AF772" s="258" t="s">
        <v>265</v>
      </c>
      <c r="AG772" s="258" t="s">
        <v>267</v>
      </c>
      <c r="AH772" s="258" t="s">
        <v>267</v>
      </c>
      <c r="AI772" s="258" t="s">
        <v>267</v>
      </c>
      <c r="AJ772" s="258" t="s">
        <v>267</v>
      </c>
      <c r="AK772" s="258" t="s">
        <v>267</v>
      </c>
      <c r="AL772" s="258" t="s">
        <v>266</v>
      </c>
      <c r="AM772" s="258" t="s">
        <v>266</v>
      </c>
      <c r="AN772" s="258" t="s">
        <v>266</v>
      </c>
      <c r="AO772" s="258" t="s">
        <v>266</v>
      </c>
      <c r="AP772" s="258" t="s">
        <v>266</v>
      </c>
    </row>
    <row r="773" spans="1:42" x14ac:dyDescent="0.2">
      <c r="A773" s="258">
        <v>213566</v>
      </c>
      <c r="B773" s="258" t="str">
        <f>VLOOKUP(A773,'[2]اعلام كامل'!$A$2:$E$7000,5,0)</f>
        <v>س4</v>
      </c>
      <c r="C773" s="258" t="s">
        <v>267</v>
      </c>
      <c r="D773" s="258" t="s">
        <v>267</v>
      </c>
      <c r="E773" s="258" t="s">
        <v>267</v>
      </c>
      <c r="F773" s="258" t="s">
        <v>267</v>
      </c>
      <c r="G773" s="258" t="s">
        <v>265</v>
      </c>
      <c r="H773" s="258" t="s">
        <v>265</v>
      </c>
      <c r="I773" s="258" t="s">
        <v>265</v>
      </c>
      <c r="J773" s="258" t="s">
        <v>267</v>
      </c>
      <c r="K773" s="258" t="s">
        <v>267</v>
      </c>
      <c r="L773" s="258" t="s">
        <v>267</v>
      </c>
      <c r="M773" s="258" t="s">
        <v>267</v>
      </c>
      <c r="N773" s="258" t="s">
        <v>267</v>
      </c>
      <c r="O773" s="258" t="s">
        <v>267</v>
      </c>
      <c r="P773" s="258" t="s">
        <v>265</v>
      </c>
      <c r="Q773" s="258" t="s">
        <v>267</v>
      </c>
      <c r="R773" s="258" t="s">
        <v>267</v>
      </c>
      <c r="S773" s="258" t="s">
        <v>267</v>
      </c>
      <c r="T773" s="258" t="s">
        <v>267</v>
      </c>
      <c r="U773" s="258" t="s">
        <v>267</v>
      </c>
      <c r="V773" s="258" t="s">
        <v>267</v>
      </c>
      <c r="W773" s="258" t="s">
        <v>267</v>
      </c>
      <c r="X773" s="258" t="s">
        <v>267</v>
      </c>
      <c r="Y773" s="258" t="s">
        <v>265</v>
      </c>
      <c r="Z773" s="258" t="s">
        <v>267</v>
      </c>
      <c r="AA773" s="258" t="s">
        <v>265</v>
      </c>
      <c r="AB773" s="258" t="s">
        <v>265</v>
      </c>
      <c r="AC773" s="258" t="s">
        <v>267</v>
      </c>
      <c r="AD773" s="258" t="s">
        <v>267</v>
      </c>
      <c r="AE773" s="258" t="s">
        <v>267</v>
      </c>
      <c r="AF773" s="258" t="s">
        <v>267</v>
      </c>
      <c r="AG773" s="258" t="s">
        <v>267</v>
      </c>
      <c r="AH773" s="258" t="s">
        <v>267</v>
      </c>
      <c r="AI773" s="258" t="s">
        <v>267</v>
      </c>
      <c r="AJ773" s="258" t="s">
        <v>267</v>
      </c>
      <c r="AK773" s="258" t="s">
        <v>267</v>
      </c>
      <c r="AL773" s="258" t="s">
        <v>266</v>
      </c>
      <c r="AM773" s="258" t="s">
        <v>266</v>
      </c>
      <c r="AN773" s="258" t="s">
        <v>266</v>
      </c>
      <c r="AO773" s="258" t="s">
        <v>266</v>
      </c>
      <c r="AP773" s="258" t="s">
        <v>266</v>
      </c>
    </row>
    <row r="774" spans="1:42" x14ac:dyDescent="0.2">
      <c r="A774" s="258">
        <v>213588</v>
      </c>
      <c r="B774" s="258" t="str">
        <f>VLOOKUP(A774,'[2]اعلام كامل'!$A$2:$E$7000,5,0)</f>
        <v>س4</v>
      </c>
      <c r="C774" s="258" t="s">
        <v>267</v>
      </c>
      <c r="D774" s="258" t="s">
        <v>267</v>
      </c>
      <c r="E774" s="258" t="s">
        <v>265</v>
      </c>
      <c r="F774" s="258" t="s">
        <v>265</v>
      </c>
      <c r="G774" s="258" t="s">
        <v>265</v>
      </c>
      <c r="H774" s="258" t="s">
        <v>267</v>
      </c>
      <c r="I774" s="258" t="s">
        <v>267</v>
      </c>
      <c r="J774" s="258" t="s">
        <v>267</v>
      </c>
      <c r="K774" s="258" t="s">
        <v>267</v>
      </c>
      <c r="L774" s="258" t="s">
        <v>267</v>
      </c>
      <c r="M774" s="258" t="s">
        <v>265</v>
      </c>
      <c r="N774" s="258" t="s">
        <v>267</v>
      </c>
      <c r="O774" s="258" t="s">
        <v>267</v>
      </c>
      <c r="P774" s="258" t="s">
        <v>267</v>
      </c>
      <c r="Q774" s="258" t="s">
        <v>267</v>
      </c>
      <c r="R774" s="258" t="s">
        <v>267</v>
      </c>
      <c r="S774" s="258" t="s">
        <v>267</v>
      </c>
      <c r="T774" s="258" t="s">
        <v>267</v>
      </c>
      <c r="U774" s="258" t="s">
        <v>267</v>
      </c>
      <c r="V774" s="258" t="s">
        <v>267</v>
      </c>
      <c r="W774" s="258" t="s">
        <v>267</v>
      </c>
      <c r="X774" s="258" t="s">
        <v>267</v>
      </c>
      <c r="Y774" s="258" t="s">
        <v>267</v>
      </c>
      <c r="Z774" s="258" t="s">
        <v>267</v>
      </c>
      <c r="AA774" s="258" t="s">
        <v>267</v>
      </c>
      <c r="AB774" s="258" t="s">
        <v>267</v>
      </c>
      <c r="AC774" s="258" t="s">
        <v>267</v>
      </c>
      <c r="AD774" s="258" t="s">
        <v>267</v>
      </c>
      <c r="AE774" s="258" t="s">
        <v>267</v>
      </c>
      <c r="AF774" s="258" t="s">
        <v>267</v>
      </c>
      <c r="AG774" s="258" t="s">
        <v>266</v>
      </c>
      <c r="AH774" s="258" t="s">
        <v>267</v>
      </c>
      <c r="AI774" s="258" t="s">
        <v>267</v>
      </c>
      <c r="AJ774" s="258" t="s">
        <v>266</v>
      </c>
      <c r="AK774" s="258" t="s">
        <v>267</v>
      </c>
      <c r="AL774" s="258" t="s">
        <v>266</v>
      </c>
      <c r="AM774" s="258" t="s">
        <v>266</v>
      </c>
      <c r="AN774" s="258" t="s">
        <v>266</v>
      </c>
      <c r="AO774" s="258" t="s">
        <v>266</v>
      </c>
      <c r="AP774" s="258" t="s">
        <v>266</v>
      </c>
    </row>
    <row r="775" spans="1:42" x14ac:dyDescent="0.2">
      <c r="A775" s="258">
        <v>213608</v>
      </c>
      <c r="B775" s="258" t="str">
        <f>VLOOKUP(A775,'[2]اعلام كامل'!$A$2:$E$7000,5,0)</f>
        <v>س4</v>
      </c>
      <c r="C775" s="258" t="s">
        <v>267</v>
      </c>
      <c r="D775" s="258" t="s">
        <v>267</v>
      </c>
      <c r="E775" s="258" t="s">
        <v>267</v>
      </c>
      <c r="F775" s="258" t="s">
        <v>267</v>
      </c>
      <c r="G775" s="258" t="s">
        <v>267</v>
      </c>
      <c r="H775" s="258" t="s">
        <v>267</v>
      </c>
      <c r="I775" s="258" t="s">
        <v>267</v>
      </c>
      <c r="J775" s="258" t="s">
        <v>267</v>
      </c>
      <c r="K775" s="258" t="s">
        <v>267</v>
      </c>
      <c r="L775" s="258" t="s">
        <v>267</v>
      </c>
      <c r="M775" s="258" t="s">
        <v>267</v>
      </c>
      <c r="N775" s="258" t="s">
        <v>267</v>
      </c>
      <c r="O775" s="258" t="s">
        <v>267</v>
      </c>
      <c r="P775" s="258" t="s">
        <v>267</v>
      </c>
      <c r="Q775" s="258" t="s">
        <v>267</v>
      </c>
      <c r="R775" s="258" t="s">
        <v>267</v>
      </c>
      <c r="S775" s="258" t="s">
        <v>267</v>
      </c>
      <c r="T775" s="258" t="s">
        <v>267</v>
      </c>
      <c r="U775" s="258" t="s">
        <v>267</v>
      </c>
      <c r="V775" s="258" t="s">
        <v>267</v>
      </c>
      <c r="W775" s="258" t="s">
        <v>267</v>
      </c>
      <c r="X775" s="258" t="s">
        <v>267</v>
      </c>
      <c r="Y775" s="258" t="s">
        <v>267</v>
      </c>
      <c r="Z775" s="258" t="s">
        <v>267</v>
      </c>
      <c r="AA775" s="258" t="s">
        <v>267</v>
      </c>
      <c r="AB775" s="258" t="s">
        <v>267</v>
      </c>
      <c r="AC775" s="258" t="s">
        <v>267</v>
      </c>
      <c r="AD775" s="258" t="s">
        <v>267</v>
      </c>
      <c r="AE775" s="258" t="s">
        <v>267</v>
      </c>
      <c r="AF775" s="258" t="s">
        <v>267</v>
      </c>
      <c r="AG775" s="258" t="s">
        <v>267</v>
      </c>
      <c r="AH775" s="258" t="s">
        <v>267</v>
      </c>
      <c r="AI775" s="258" t="s">
        <v>267</v>
      </c>
      <c r="AJ775" s="258" t="s">
        <v>267</v>
      </c>
      <c r="AK775" s="258" t="s">
        <v>267</v>
      </c>
      <c r="AL775" s="258" t="s">
        <v>266</v>
      </c>
      <c r="AM775" s="258" t="s">
        <v>266</v>
      </c>
      <c r="AN775" s="258" t="s">
        <v>266</v>
      </c>
      <c r="AO775" s="258" t="s">
        <v>266</v>
      </c>
      <c r="AP775" s="258" t="s">
        <v>266</v>
      </c>
    </row>
    <row r="776" spans="1:42" x14ac:dyDescent="0.2">
      <c r="A776" s="258">
        <v>213623</v>
      </c>
      <c r="B776" s="258" t="str">
        <f>VLOOKUP(A776,'[2]اعلام كامل'!$A$2:$E$7000,5,0)</f>
        <v>س4</v>
      </c>
      <c r="C776" s="258" t="s">
        <v>267</v>
      </c>
      <c r="D776" s="258" t="s">
        <v>267</v>
      </c>
      <c r="E776" s="258" t="s">
        <v>267</v>
      </c>
      <c r="F776" s="258" t="s">
        <v>267</v>
      </c>
      <c r="G776" s="258" t="s">
        <v>267</v>
      </c>
      <c r="H776" s="258" t="s">
        <v>267</v>
      </c>
      <c r="I776" s="258" t="s">
        <v>267</v>
      </c>
      <c r="J776" s="258" t="s">
        <v>267</v>
      </c>
      <c r="K776" s="258" t="s">
        <v>267</v>
      </c>
      <c r="L776" s="258" t="s">
        <v>267</v>
      </c>
      <c r="M776" s="258" t="s">
        <v>267</v>
      </c>
      <c r="N776" s="258" t="s">
        <v>267</v>
      </c>
      <c r="O776" s="258" t="s">
        <v>267</v>
      </c>
      <c r="P776" s="258" t="s">
        <v>267</v>
      </c>
      <c r="Q776" s="258" t="s">
        <v>267</v>
      </c>
      <c r="R776" s="258" t="s">
        <v>267</v>
      </c>
      <c r="S776" s="258" t="s">
        <v>267</v>
      </c>
      <c r="T776" s="258" t="s">
        <v>267</v>
      </c>
      <c r="U776" s="258" t="s">
        <v>267</v>
      </c>
      <c r="V776" s="258" t="s">
        <v>267</v>
      </c>
      <c r="W776" s="258" t="s">
        <v>265</v>
      </c>
      <c r="X776" s="258" t="s">
        <v>267</v>
      </c>
      <c r="Y776" s="258" t="s">
        <v>267</v>
      </c>
      <c r="Z776" s="258" t="s">
        <v>267</v>
      </c>
      <c r="AA776" s="258" t="s">
        <v>265</v>
      </c>
      <c r="AB776" s="258" t="s">
        <v>266</v>
      </c>
      <c r="AC776" s="258" t="s">
        <v>267</v>
      </c>
      <c r="AD776" s="258" t="s">
        <v>267</v>
      </c>
      <c r="AE776" s="258" t="s">
        <v>267</v>
      </c>
      <c r="AF776" s="258" t="s">
        <v>267</v>
      </c>
      <c r="AG776" s="258" t="s">
        <v>267</v>
      </c>
      <c r="AH776" s="258" t="s">
        <v>267</v>
      </c>
      <c r="AI776" s="258" t="s">
        <v>266</v>
      </c>
      <c r="AJ776" s="258" t="s">
        <v>267</v>
      </c>
      <c r="AK776" s="258" t="s">
        <v>267</v>
      </c>
      <c r="AL776" s="258" t="s">
        <v>266</v>
      </c>
      <c r="AM776" s="258" t="s">
        <v>266</v>
      </c>
      <c r="AN776" s="258" t="s">
        <v>266</v>
      </c>
      <c r="AO776" s="258" t="s">
        <v>266</v>
      </c>
      <c r="AP776" s="258" t="s">
        <v>266</v>
      </c>
    </row>
    <row r="777" spans="1:42" x14ac:dyDescent="0.2">
      <c r="A777" s="258">
        <v>213635</v>
      </c>
      <c r="B777" s="258" t="str">
        <f>VLOOKUP(A777,'[2]اعلام كامل'!$A$2:$E$7000,5,0)</f>
        <v>س4</v>
      </c>
      <c r="C777" s="258" t="s">
        <v>267</v>
      </c>
      <c r="D777" s="258" t="s">
        <v>267</v>
      </c>
      <c r="E777" s="258" t="s">
        <v>267</v>
      </c>
      <c r="F777" s="258" t="s">
        <v>267</v>
      </c>
      <c r="G777" s="258" t="s">
        <v>267</v>
      </c>
      <c r="H777" s="258" t="s">
        <v>267</v>
      </c>
      <c r="I777" s="258" t="s">
        <v>267</v>
      </c>
      <c r="J777" s="258" t="s">
        <v>267</v>
      </c>
      <c r="K777" s="258" t="s">
        <v>267</v>
      </c>
      <c r="L777" s="258" t="s">
        <v>267</v>
      </c>
      <c r="M777" s="258" t="s">
        <v>267</v>
      </c>
      <c r="N777" s="258" t="s">
        <v>267</v>
      </c>
      <c r="O777" s="258" t="s">
        <v>267</v>
      </c>
      <c r="P777" s="258" t="s">
        <v>267</v>
      </c>
      <c r="Q777" s="258" t="s">
        <v>267</v>
      </c>
      <c r="R777" s="258" t="s">
        <v>265</v>
      </c>
      <c r="S777" s="258" t="s">
        <v>267</v>
      </c>
      <c r="T777" s="258" t="s">
        <v>267</v>
      </c>
      <c r="U777" s="258" t="s">
        <v>267</v>
      </c>
      <c r="V777" s="258" t="s">
        <v>267</v>
      </c>
      <c r="W777" s="258" t="s">
        <v>265</v>
      </c>
      <c r="X777" s="258" t="s">
        <v>267</v>
      </c>
      <c r="Y777" s="258" t="s">
        <v>267</v>
      </c>
      <c r="Z777" s="258" t="s">
        <v>267</v>
      </c>
      <c r="AA777" s="258" t="s">
        <v>265</v>
      </c>
      <c r="AB777" s="258" t="s">
        <v>265</v>
      </c>
      <c r="AC777" s="258" t="s">
        <v>267</v>
      </c>
      <c r="AD777" s="258" t="s">
        <v>267</v>
      </c>
      <c r="AE777" s="258" t="s">
        <v>267</v>
      </c>
      <c r="AF777" s="258" t="s">
        <v>267</v>
      </c>
      <c r="AG777" s="258" t="s">
        <v>267</v>
      </c>
      <c r="AH777" s="258" t="s">
        <v>267</v>
      </c>
      <c r="AI777" s="258" t="s">
        <v>267</v>
      </c>
      <c r="AJ777" s="258" t="s">
        <v>267</v>
      </c>
      <c r="AK777" s="258" t="s">
        <v>267</v>
      </c>
      <c r="AL777" s="258" t="s">
        <v>266</v>
      </c>
      <c r="AM777" s="258" t="s">
        <v>266</v>
      </c>
      <c r="AN777" s="258" t="s">
        <v>266</v>
      </c>
      <c r="AO777" s="258" t="s">
        <v>266</v>
      </c>
      <c r="AP777" s="258" t="s">
        <v>266</v>
      </c>
    </row>
    <row r="778" spans="1:42" x14ac:dyDescent="0.2">
      <c r="A778" s="258">
        <v>213642</v>
      </c>
      <c r="B778" s="258" t="str">
        <f>VLOOKUP(A778,'[2]اعلام كامل'!$A$2:$E$7000,5,0)</f>
        <v>س4</v>
      </c>
      <c r="C778" s="258" t="s">
        <v>267</v>
      </c>
      <c r="D778" s="258" t="s">
        <v>267</v>
      </c>
      <c r="E778" s="258" t="s">
        <v>267</v>
      </c>
      <c r="F778" s="258" t="s">
        <v>267</v>
      </c>
      <c r="G778" s="258" t="s">
        <v>267</v>
      </c>
      <c r="H778" s="258" t="s">
        <v>267</v>
      </c>
      <c r="I778" s="258" t="s">
        <v>267</v>
      </c>
      <c r="J778" s="258" t="s">
        <v>267</v>
      </c>
      <c r="K778" s="258" t="s">
        <v>267</v>
      </c>
      <c r="L778" s="258" t="s">
        <v>267</v>
      </c>
      <c r="M778" s="258" t="s">
        <v>267</v>
      </c>
      <c r="N778" s="258" t="s">
        <v>267</v>
      </c>
      <c r="O778" s="258" t="s">
        <v>267</v>
      </c>
      <c r="P778" s="258" t="s">
        <v>267</v>
      </c>
      <c r="Q778" s="258" t="s">
        <v>267</v>
      </c>
      <c r="R778" s="258" t="s">
        <v>267</v>
      </c>
      <c r="S778" s="258" t="s">
        <v>267</v>
      </c>
      <c r="T778" s="258" t="s">
        <v>267</v>
      </c>
      <c r="U778" s="258" t="s">
        <v>267</v>
      </c>
      <c r="V778" s="258" t="s">
        <v>267</v>
      </c>
      <c r="W778" s="258" t="s">
        <v>267</v>
      </c>
      <c r="X778" s="258" t="s">
        <v>267</v>
      </c>
      <c r="Y778" s="258" t="s">
        <v>267</v>
      </c>
      <c r="Z778" s="258" t="s">
        <v>267</v>
      </c>
      <c r="AA778" s="258" t="s">
        <v>267</v>
      </c>
      <c r="AB778" s="258" t="s">
        <v>267</v>
      </c>
      <c r="AC778" s="258" t="s">
        <v>267</v>
      </c>
      <c r="AD778" s="258" t="s">
        <v>267</v>
      </c>
      <c r="AE778" s="258" t="s">
        <v>267</v>
      </c>
      <c r="AF778" s="258" t="s">
        <v>267</v>
      </c>
      <c r="AG778" s="258" t="s">
        <v>267</v>
      </c>
      <c r="AH778" s="258" t="s">
        <v>267</v>
      </c>
      <c r="AI778" s="258" t="s">
        <v>267</v>
      </c>
      <c r="AJ778" s="258" t="s">
        <v>267</v>
      </c>
      <c r="AK778" s="258" t="s">
        <v>267</v>
      </c>
      <c r="AL778" s="258" t="s">
        <v>266</v>
      </c>
      <c r="AM778" s="258" t="s">
        <v>266</v>
      </c>
      <c r="AN778" s="258" t="s">
        <v>266</v>
      </c>
      <c r="AO778" s="258" t="s">
        <v>266</v>
      </c>
      <c r="AP778" s="258" t="s">
        <v>266</v>
      </c>
    </row>
    <row r="779" spans="1:42" x14ac:dyDescent="0.2">
      <c r="A779" s="258">
        <v>213651</v>
      </c>
      <c r="B779" s="258" t="str">
        <f>VLOOKUP(A779,'[2]اعلام كامل'!$A$2:$E$7000,5,0)</f>
        <v>س4</v>
      </c>
      <c r="C779" s="258" t="s">
        <v>265</v>
      </c>
      <c r="D779" s="258" t="s">
        <v>267</v>
      </c>
      <c r="E779" s="258" t="s">
        <v>265</v>
      </c>
      <c r="F779" s="258" t="s">
        <v>267</v>
      </c>
      <c r="G779" s="258" t="s">
        <v>267</v>
      </c>
      <c r="H779" s="258" t="s">
        <v>267</v>
      </c>
      <c r="I779" s="258" t="s">
        <v>267</v>
      </c>
      <c r="J779" s="258" t="s">
        <v>265</v>
      </c>
      <c r="K779" s="258" t="s">
        <v>267</v>
      </c>
      <c r="L779" s="258" t="s">
        <v>267</v>
      </c>
      <c r="M779" s="258" t="s">
        <v>267</v>
      </c>
      <c r="N779" s="258" t="s">
        <v>267</v>
      </c>
      <c r="O779" s="258" t="s">
        <v>267</v>
      </c>
      <c r="P779" s="258" t="s">
        <v>265</v>
      </c>
      <c r="Q779" s="258" t="s">
        <v>267</v>
      </c>
      <c r="R779" s="258" t="s">
        <v>267</v>
      </c>
      <c r="S779" s="258" t="s">
        <v>265</v>
      </c>
      <c r="T779" s="258" t="s">
        <v>267</v>
      </c>
      <c r="U779" s="258" t="s">
        <v>267</v>
      </c>
      <c r="V779" s="258" t="s">
        <v>267</v>
      </c>
      <c r="W779" s="258" t="s">
        <v>265</v>
      </c>
      <c r="X779" s="258" t="s">
        <v>267</v>
      </c>
      <c r="Y779" s="258" t="s">
        <v>265</v>
      </c>
      <c r="Z779" s="258" t="s">
        <v>265</v>
      </c>
      <c r="AA779" s="258" t="s">
        <v>265</v>
      </c>
      <c r="AB779" s="258" t="s">
        <v>265</v>
      </c>
      <c r="AC779" s="258" t="s">
        <v>267</v>
      </c>
      <c r="AD779" s="258" t="s">
        <v>267</v>
      </c>
      <c r="AE779" s="258" t="s">
        <v>267</v>
      </c>
      <c r="AF779" s="258" t="s">
        <v>267</v>
      </c>
      <c r="AG779" s="258" t="s">
        <v>267</v>
      </c>
      <c r="AH779" s="258" t="s">
        <v>267</v>
      </c>
      <c r="AI779" s="258" t="s">
        <v>267</v>
      </c>
      <c r="AJ779" s="258" t="s">
        <v>267</v>
      </c>
      <c r="AK779" s="258" t="s">
        <v>267</v>
      </c>
      <c r="AL779" s="258" t="s">
        <v>266</v>
      </c>
      <c r="AM779" s="258" t="s">
        <v>266</v>
      </c>
      <c r="AN779" s="258" t="s">
        <v>266</v>
      </c>
      <c r="AO779" s="258" t="s">
        <v>266</v>
      </c>
      <c r="AP779" s="258" t="s">
        <v>266</v>
      </c>
    </row>
    <row r="780" spans="1:42" x14ac:dyDescent="0.2">
      <c r="A780" s="258">
        <v>213652</v>
      </c>
      <c r="B780" s="258" t="str">
        <f>VLOOKUP(A780,'[2]اعلام كامل'!$A$2:$E$7000,5,0)</f>
        <v>س4</v>
      </c>
      <c r="C780" s="258" t="s">
        <v>267</v>
      </c>
      <c r="D780" s="258" t="s">
        <v>267</v>
      </c>
      <c r="E780" s="258" t="s">
        <v>267</v>
      </c>
      <c r="F780" s="258" t="s">
        <v>267</v>
      </c>
      <c r="G780" s="258" t="s">
        <v>267</v>
      </c>
      <c r="H780" s="258" t="s">
        <v>267</v>
      </c>
      <c r="I780" s="258" t="s">
        <v>267</v>
      </c>
      <c r="J780" s="258" t="s">
        <v>265</v>
      </c>
      <c r="K780" s="258" t="s">
        <v>267</v>
      </c>
      <c r="L780" s="258" t="s">
        <v>267</v>
      </c>
      <c r="M780" s="258" t="s">
        <v>267</v>
      </c>
      <c r="N780" s="258" t="s">
        <v>267</v>
      </c>
      <c r="O780" s="258" t="s">
        <v>267</v>
      </c>
      <c r="P780" s="258" t="s">
        <v>267</v>
      </c>
      <c r="Q780" s="258" t="s">
        <v>267</v>
      </c>
      <c r="R780" s="258" t="s">
        <v>267</v>
      </c>
      <c r="S780" s="258" t="s">
        <v>267</v>
      </c>
      <c r="T780" s="258" t="s">
        <v>267</v>
      </c>
      <c r="U780" s="258" t="s">
        <v>267</v>
      </c>
      <c r="V780" s="258" t="s">
        <v>267</v>
      </c>
      <c r="W780" s="258" t="s">
        <v>267</v>
      </c>
      <c r="X780" s="258" t="s">
        <v>267</v>
      </c>
      <c r="Y780" s="258" t="s">
        <v>267</v>
      </c>
      <c r="Z780" s="258" t="s">
        <v>267</v>
      </c>
      <c r="AA780" s="258" t="s">
        <v>265</v>
      </c>
      <c r="AB780" s="258" t="s">
        <v>267</v>
      </c>
      <c r="AC780" s="258" t="s">
        <v>267</v>
      </c>
      <c r="AD780" s="258" t="s">
        <v>265</v>
      </c>
      <c r="AE780" s="258" t="s">
        <v>265</v>
      </c>
      <c r="AF780" s="258" t="s">
        <v>267</v>
      </c>
      <c r="AG780" s="258" t="s">
        <v>267</v>
      </c>
      <c r="AH780" s="258" t="s">
        <v>267</v>
      </c>
      <c r="AI780" s="258" t="s">
        <v>267</v>
      </c>
      <c r="AJ780" s="258" t="s">
        <v>267</v>
      </c>
      <c r="AK780" s="258" t="s">
        <v>267</v>
      </c>
      <c r="AL780" s="258" t="s">
        <v>266</v>
      </c>
      <c r="AM780" s="258" t="s">
        <v>266</v>
      </c>
      <c r="AN780" s="258" t="s">
        <v>266</v>
      </c>
      <c r="AO780" s="258" t="s">
        <v>266</v>
      </c>
      <c r="AP780" s="258" t="s">
        <v>266</v>
      </c>
    </row>
    <row r="781" spans="1:42" x14ac:dyDescent="0.2">
      <c r="A781" s="258">
        <v>213667</v>
      </c>
      <c r="B781" s="258" t="str">
        <f>VLOOKUP(A781,'[2]اعلام كامل'!$A$2:$E$7000,5,0)</f>
        <v>س4</v>
      </c>
      <c r="C781" s="258" t="s">
        <v>267</v>
      </c>
      <c r="D781" s="258" t="s">
        <v>267</v>
      </c>
      <c r="E781" s="258" t="s">
        <v>265</v>
      </c>
      <c r="F781" s="258" t="s">
        <v>267</v>
      </c>
      <c r="G781" s="258" t="s">
        <v>267</v>
      </c>
      <c r="H781" s="258" t="s">
        <v>267</v>
      </c>
      <c r="I781" s="258" t="s">
        <v>267</v>
      </c>
      <c r="J781" s="258" t="s">
        <v>267</v>
      </c>
      <c r="K781" s="258" t="s">
        <v>267</v>
      </c>
      <c r="L781" s="258" t="s">
        <v>267</v>
      </c>
      <c r="M781" s="258" t="s">
        <v>267</v>
      </c>
      <c r="N781" s="258" t="s">
        <v>267</v>
      </c>
      <c r="O781" s="258" t="s">
        <v>267</v>
      </c>
      <c r="P781" s="258" t="s">
        <v>267</v>
      </c>
      <c r="Q781" s="258" t="s">
        <v>267</v>
      </c>
      <c r="R781" s="258" t="s">
        <v>267</v>
      </c>
      <c r="S781" s="258" t="s">
        <v>267</v>
      </c>
      <c r="T781" s="258" t="s">
        <v>267</v>
      </c>
      <c r="U781" s="258" t="s">
        <v>267</v>
      </c>
      <c r="V781" s="258" t="s">
        <v>267</v>
      </c>
      <c r="W781" s="258" t="s">
        <v>267</v>
      </c>
      <c r="X781" s="258" t="s">
        <v>265</v>
      </c>
      <c r="Y781" s="258" t="s">
        <v>267</v>
      </c>
      <c r="Z781" s="258" t="s">
        <v>267</v>
      </c>
      <c r="AA781" s="258" t="s">
        <v>267</v>
      </c>
      <c r="AB781" s="258" t="s">
        <v>267</v>
      </c>
      <c r="AC781" s="258" t="s">
        <v>267</v>
      </c>
      <c r="AD781" s="258" t="s">
        <v>267</v>
      </c>
      <c r="AE781" s="258" t="s">
        <v>267</v>
      </c>
      <c r="AF781" s="258" t="s">
        <v>267</v>
      </c>
      <c r="AG781" s="258" t="s">
        <v>267</v>
      </c>
      <c r="AH781" s="258" t="s">
        <v>266</v>
      </c>
      <c r="AI781" s="258" t="s">
        <v>266</v>
      </c>
      <c r="AJ781" s="258" t="s">
        <v>267</v>
      </c>
      <c r="AK781" s="258" t="s">
        <v>266</v>
      </c>
      <c r="AL781" s="258" t="s">
        <v>266</v>
      </c>
      <c r="AM781" s="258" t="s">
        <v>266</v>
      </c>
      <c r="AN781" s="258" t="s">
        <v>266</v>
      </c>
      <c r="AO781" s="258" t="s">
        <v>266</v>
      </c>
      <c r="AP781" s="258" t="s">
        <v>266</v>
      </c>
    </row>
    <row r="782" spans="1:42" x14ac:dyDescent="0.2">
      <c r="A782" s="258">
        <v>213702</v>
      </c>
      <c r="B782" s="258" t="str">
        <f>VLOOKUP(A782,'[2]اعلام كامل'!$A$2:$E$7000,5,0)</f>
        <v>س4</v>
      </c>
      <c r="C782" s="258" t="s">
        <v>267</v>
      </c>
      <c r="D782" s="258" t="s">
        <v>267</v>
      </c>
      <c r="E782" s="258" t="s">
        <v>267</v>
      </c>
      <c r="F782" s="258" t="s">
        <v>267</v>
      </c>
      <c r="G782" s="258" t="s">
        <v>267</v>
      </c>
      <c r="H782" s="258" t="s">
        <v>267</v>
      </c>
      <c r="I782" s="258" t="s">
        <v>267</v>
      </c>
      <c r="J782" s="258" t="s">
        <v>267</v>
      </c>
      <c r="K782" s="258" t="s">
        <v>267</v>
      </c>
      <c r="L782" s="258" t="s">
        <v>267</v>
      </c>
      <c r="M782" s="258" t="s">
        <v>267</v>
      </c>
      <c r="N782" s="258" t="s">
        <v>267</v>
      </c>
      <c r="O782" s="258" t="s">
        <v>267</v>
      </c>
      <c r="P782" s="258" t="s">
        <v>267</v>
      </c>
      <c r="Q782" s="258" t="s">
        <v>267</v>
      </c>
      <c r="R782" s="258" t="s">
        <v>267</v>
      </c>
      <c r="S782" s="258" t="s">
        <v>267</v>
      </c>
      <c r="T782" s="258" t="s">
        <v>267</v>
      </c>
      <c r="U782" s="258" t="s">
        <v>267</v>
      </c>
      <c r="V782" s="258" t="s">
        <v>267</v>
      </c>
      <c r="W782" s="258" t="s">
        <v>267</v>
      </c>
      <c r="X782" s="258" t="s">
        <v>267</v>
      </c>
      <c r="Y782" s="258" t="s">
        <v>267</v>
      </c>
      <c r="Z782" s="258" t="s">
        <v>267</v>
      </c>
      <c r="AA782" s="258" t="s">
        <v>267</v>
      </c>
      <c r="AB782" s="258" t="s">
        <v>267</v>
      </c>
      <c r="AC782" s="258" t="s">
        <v>267</v>
      </c>
      <c r="AD782" s="258" t="s">
        <v>267</v>
      </c>
      <c r="AE782" s="258" t="s">
        <v>267</v>
      </c>
      <c r="AF782" s="258" t="s">
        <v>267</v>
      </c>
      <c r="AG782" s="258" t="s">
        <v>267</v>
      </c>
      <c r="AH782" s="258" t="s">
        <v>267</v>
      </c>
      <c r="AI782" s="258" t="s">
        <v>267</v>
      </c>
      <c r="AJ782" s="258" t="s">
        <v>267</v>
      </c>
      <c r="AK782" s="258" t="s">
        <v>267</v>
      </c>
      <c r="AL782" s="258" t="s">
        <v>266</v>
      </c>
      <c r="AM782" s="258" t="s">
        <v>266</v>
      </c>
      <c r="AN782" s="258" t="s">
        <v>266</v>
      </c>
      <c r="AO782" s="258" t="s">
        <v>266</v>
      </c>
      <c r="AP782" s="258" t="s">
        <v>266</v>
      </c>
    </row>
    <row r="783" spans="1:42" x14ac:dyDescent="0.2">
      <c r="A783" s="258">
        <v>213709</v>
      </c>
      <c r="B783" s="258" t="str">
        <f>VLOOKUP(A783,'[2]اعلام كامل'!$A$2:$E$7000,5,0)</f>
        <v>س4</v>
      </c>
      <c r="C783" s="258" t="s">
        <v>267</v>
      </c>
      <c r="D783" s="258" t="s">
        <v>267</v>
      </c>
      <c r="E783" s="258" t="s">
        <v>265</v>
      </c>
      <c r="F783" s="258" t="s">
        <v>266</v>
      </c>
      <c r="G783" s="258" t="s">
        <v>266</v>
      </c>
      <c r="H783" s="258" t="s">
        <v>267</v>
      </c>
      <c r="I783" s="258" t="s">
        <v>267</v>
      </c>
      <c r="J783" s="258" t="s">
        <v>266</v>
      </c>
      <c r="K783" s="258" t="s">
        <v>267</v>
      </c>
      <c r="L783" s="258" t="s">
        <v>267</v>
      </c>
      <c r="M783" s="258" t="s">
        <v>267</v>
      </c>
      <c r="N783" s="258" t="s">
        <v>267</v>
      </c>
      <c r="O783" s="258" t="s">
        <v>267</v>
      </c>
      <c r="P783" s="258" t="s">
        <v>267</v>
      </c>
      <c r="Q783" s="258" t="s">
        <v>267</v>
      </c>
      <c r="R783" s="258" t="s">
        <v>267</v>
      </c>
      <c r="S783" s="258" t="s">
        <v>267</v>
      </c>
      <c r="T783" s="258" t="s">
        <v>267</v>
      </c>
      <c r="U783" s="258" t="s">
        <v>267</v>
      </c>
      <c r="V783" s="258" t="s">
        <v>267</v>
      </c>
      <c r="W783" s="258" t="s">
        <v>267</v>
      </c>
      <c r="X783" s="258" t="s">
        <v>267</v>
      </c>
      <c r="Y783" s="258" t="s">
        <v>267</v>
      </c>
      <c r="Z783" s="258" t="s">
        <v>267</v>
      </c>
      <c r="AA783" s="258" t="s">
        <v>267</v>
      </c>
      <c r="AB783" s="258" t="s">
        <v>267</v>
      </c>
      <c r="AC783" s="258" t="s">
        <v>267</v>
      </c>
      <c r="AD783" s="258" t="s">
        <v>267</v>
      </c>
      <c r="AE783" s="258" t="s">
        <v>267</v>
      </c>
      <c r="AF783" s="258" t="s">
        <v>267</v>
      </c>
      <c r="AG783" s="258" t="s">
        <v>267</v>
      </c>
      <c r="AH783" s="258" t="s">
        <v>267</v>
      </c>
      <c r="AI783" s="258" t="s">
        <v>267</v>
      </c>
      <c r="AJ783" s="258" t="s">
        <v>267</v>
      </c>
      <c r="AK783" s="258" t="s">
        <v>267</v>
      </c>
      <c r="AL783" s="258" t="s">
        <v>266</v>
      </c>
      <c r="AM783" s="258" t="s">
        <v>266</v>
      </c>
      <c r="AN783" s="258" t="s">
        <v>266</v>
      </c>
      <c r="AO783" s="258" t="s">
        <v>266</v>
      </c>
      <c r="AP783" s="258" t="s">
        <v>266</v>
      </c>
    </row>
    <row r="784" spans="1:42" x14ac:dyDescent="0.2">
      <c r="A784" s="258">
        <v>213724</v>
      </c>
      <c r="B784" s="258" t="str">
        <f>VLOOKUP(A784,'[2]اعلام كامل'!$A$2:$E$7000,5,0)</f>
        <v>س4</v>
      </c>
      <c r="C784" s="258" t="s">
        <v>267</v>
      </c>
      <c r="D784" s="258" t="s">
        <v>267</v>
      </c>
      <c r="E784" s="258" t="s">
        <v>265</v>
      </c>
      <c r="F784" s="258" t="s">
        <v>265</v>
      </c>
      <c r="G784" s="258" t="s">
        <v>267</v>
      </c>
      <c r="H784" s="258" t="s">
        <v>265</v>
      </c>
      <c r="I784" s="258" t="s">
        <v>267</v>
      </c>
      <c r="J784" s="258" t="s">
        <v>267</v>
      </c>
      <c r="K784" s="258" t="s">
        <v>267</v>
      </c>
      <c r="L784" s="258" t="s">
        <v>267</v>
      </c>
      <c r="M784" s="258" t="s">
        <v>265</v>
      </c>
      <c r="N784" s="258" t="s">
        <v>267</v>
      </c>
      <c r="O784" s="258" t="s">
        <v>267</v>
      </c>
      <c r="P784" s="258" t="s">
        <v>267</v>
      </c>
      <c r="Q784" s="258" t="s">
        <v>265</v>
      </c>
      <c r="R784" s="258" t="s">
        <v>267</v>
      </c>
      <c r="S784" s="258" t="s">
        <v>267</v>
      </c>
      <c r="T784" s="258" t="s">
        <v>267</v>
      </c>
      <c r="U784" s="258" t="s">
        <v>267</v>
      </c>
      <c r="V784" s="258" t="s">
        <v>267</v>
      </c>
      <c r="W784" s="258" t="s">
        <v>267</v>
      </c>
      <c r="X784" s="258" t="s">
        <v>267</v>
      </c>
      <c r="Y784" s="258" t="s">
        <v>267</v>
      </c>
      <c r="Z784" s="258" t="s">
        <v>267</v>
      </c>
      <c r="AA784" s="258" t="s">
        <v>267</v>
      </c>
      <c r="AB784" s="258" t="s">
        <v>267</v>
      </c>
      <c r="AC784" s="258" t="s">
        <v>267</v>
      </c>
      <c r="AD784" s="258" t="s">
        <v>267</v>
      </c>
      <c r="AE784" s="258" t="s">
        <v>265</v>
      </c>
      <c r="AF784" s="258" t="s">
        <v>267</v>
      </c>
      <c r="AG784" s="258" t="s">
        <v>267</v>
      </c>
      <c r="AH784" s="258" t="s">
        <v>267</v>
      </c>
      <c r="AI784" s="258" t="s">
        <v>267</v>
      </c>
      <c r="AJ784" s="258" t="s">
        <v>267</v>
      </c>
      <c r="AK784" s="258" t="s">
        <v>267</v>
      </c>
      <c r="AL784" s="258" t="s">
        <v>266</v>
      </c>
      <c r="AM784" s="258" t="s">
        <v>266</v>
      </c>
      <c r="AN784" s="258" t="s">
        <v>266</v>
      </c>
      <c r="AO784" s="258" t="s">
        <v>266</v>
      </c>
      <c r="AP784" s="258" t="s">
        <v>266</v>
      </c>
    </row>
    <row r="785" spans="1:42" x14ac:dyDescent="0.2">
      <c r="A785" s="258">
        <v>213749</v>
      </c>
      <c r="B785" s="258" t="str">
        <f>VLOOKUP(A785,'[2]اعلام كامل'!$A$2:$E$7000,5,0)</f>
        <v>س4</v>
      </c>
      <c r="C785" s="258" t="s">
        <v>267</v>
      </c>
      <c r="D785" s="258" t="s">
        <v>267</v>
      </c>
      <c r="E785" s="258" t="s">
        <v>267</v>
      </c>
      <c r="F785" s="258" t="s">
        <v>265</v>
      </c>
      <c r="G785" s="258" t="s">
        <v>267</v>
      </c>
      <c r="H785" s="258" t="s">
        <v>267</v>
      </c>
      <c r="I785" s="258" t="s">
        <v>267</v>
      </c>
      <c r="J785" s="258" t="s">
        <v>267</v>
      </c>
      <c r="K785" s="258" t="s">
        <v>267</v>
      </c>
      <c r="L785" s="258" t="s">
        <v>267</v>
      </c>
      <c r="M785" s="258" t="s">
        <v>265</v>
      </c>
      <c r="N785" s="258" t="s">
        <v>267</v>
      </c>
      <c r="O785" s="258" t="s">
        <v>267</v>
      </c>
      <c r="P785" s="258" t="s">
        <v>267</v>
      </c>
      <c r="Q785" s="258" t="s">
        <v>267</v>
      </c>
      <c r="R785" s="258" t="s">
        <v>267</v>
      </c>
      <c r="S785" s="258" t="s">
        <v>267</v>
      </c>
      <c r="T785" s="258" t="s">
        <v>267</v>
      </c>
      <c r="U785" s="258" t="s">
        <v>267</v>
      </c>
      <c r="V785" s="258" t="s">
        <v>267</v>
      </c>
      <c r="W785" s="258" t="s">
        <v>267</v>
      </c>
      <c r="X785" s="258" t="s">
        <v>265</v>
      </c>
      <c r="Y785" s="258" t="s">
        <v>265</v>
      </c>
      <c r="Z785" s="258" t="s">
        <v>267</v>
      </c>
      <c r="AA785" s="258" t="s">
        <v>265</v>
      </c>
      <c r="AB785" s="258" t="s">
        <v>267</v>
      </c>
      <c r="AC785" s="258" t="s">
        <v>267</v>
      </c>
      <c r="AD785" s="258" t="s">
        <v>267</v>
      </c>
      <c r="AE785" s="258" t="s">
        <v>267</v>
      </c>
      <c r="AF785" s="258" t="s">
        <v>267</v>
      </c>
      <c r="AG785" s="258" t="s">
        <v>267</v>
      </c>
      <c r="AH785" s="258" t="s">
        <v>267</v>
      </c>
      <c r="AI785" s="258" t="s">
        <v>267</v>
      </c>
      <c r="AJ785" s="258" t="s">
        <v>267</v>
      </c>
      <c r="AK785" s="258" t="s">
        <v>267</v>
      </c>
      <c r="AL785" s="258" t="s">
        <v>266</v>
      </c>
      <c r="AM785" s="258" t="s">
        <v>266</v>
      </c>
      <c r="AN785" s="258" t="s">
        <v>266</v>
      </c>
      <c r="AO785" s="258" t="s">
        <v>266</v>
      </c>
      <c r="AP785" s="258" t="s">
        <v>266</v>
      </c>
    </row>
    <row r="786" spans="1:42" x14ac:dyDescent="0.2">
      <c r="A786" s="258">
        <v>213794</v>
      </c>
      <c r="B786" s="258" t="str">
        <f>VLOOKUP(A786,'[2]اعلام كامل'!$A$2:$E$7000,5,0)</f>
        <v>س4</v>
      </c>
      <c r="C786" s="258" t="s">
        <v>267</v>
      </c>
      <c r="D786" s="258" t="s">
        <v>265</v>
      </c>
      <c r="E786" s="258" t="s">
        <v>267</v>
      </c>
      <c r="F786" s="258" t="s">
        <v>267</v>
      </c>
      <c r="G786" s="258" t="s">
        <v>267</v>
      </c>
      <c r="H786" s="258" t="s">
        <v>265</v>
      </c>
      <c r="I786" s="258" t="s">
        <v>267</v>
      </c>
      <c r="J786" s="258" t="s">
        <v>265</v>
      </c>
      <c r="K786" s="258" t="s">
        <v>267</v>
      </c>
      <c r="L786" s="258" t="s">
        <v>267</v>
      </c>
      <c r="M786" s="258" t="s">
        <v>265</v>
      </c>
      <c r="N786" s="258" t="s">
        <v>267</v>
      </c>
      <c r="O786" s="258" t="s">
        <v>265</v>
      </c>
      <c r="P786" s="258" t="s">
        <v>267</v>
      </c>
      <c r="Q786" s="258" t="s">
        <v>267</v>
      </c>
      <c r="R786" s="258" t="s">
        <v>267</v>
      </c>
      <c r="S786" s="258" t="s">
        <v>267</v>
      </c>
      <c r="T786" s="258" t="s">
        <v>267</v>
      </c>
      <c r="U786" s="258" t="s">
        <v>267</v>
      </c>
      <c r="V786" s="258" t="s">
        <v>267</v>
      </c>
      <c r="W786" s="258" t="s">
        <v>267</v>
      </c>
      <c r="X786" s="258" t="s">
        <v>267</v>
      </c>
      <c r="Y786" s="258" t="s">
        <v>267</v>
      </c>
      <c r="Z786" s="258" t="s">
        <v>267</v>
      </c>
      <c r="AA786" s="258" t="s">
        <v>267</v>
      </c>
      <c r="AB786" s="258" t="s">
        <v>267</v>
      </c>
      <c r="AC786" s="258" t="s">
        <v>267</v>
      </c>
      <c r="AD786" s="258" t="s">
        <v>267</v>
      </c>
      <c r="AE786" s="258" t="s">
        <v>267</v>
      </c>
      <c r="AF786" s="258" t="s">
        <v>267</v>
      </c>
      <c r="AG786" s="258" t="s">
        <v>267</v>
      </c>
      <c r="AH786" s="258" t="s">
        <v>267</v>
      </c>
      <c r="AI786" s="258" t="s">
        <v>267</v>
      </c>
      <c r="AJ786" s="258" t="s">
        <v>267</v>
      </c>
      <c r="AK786" s="258" t="s">
        <v>267</v>
      </c>
      <c r="AL786" s="258" t="s">
        <v>266</v>
      </c>
      <c r="AM786" s="258" t="s">
        <v>266</v>
      </c>
      <c r="AN786" s="258" t="s">
        <v>266</v>
      </c>
      <c r="AO786" s="258" t="s">
        <v>266</v>
      </c>
      <c r="AP786" s="258" t="s">
        <v>266</v>
      </c>
    </row>
    <row r="787" spans="1:42" x14ac:dyDescent="0.2">
      <c r="A787" s="258">
        <v>213804</v>
      </c>
      <c r="B787" s="258" t="str">
        <f>VLOOKUP(A787,'[2]اعلام كامل'!$A$2:$E$7000,5,0)</f>
        <v>س4</v>
      </c>
      <c r="C787" s="258" t="s">
        <v>267</v>
      </c>
      <c r="D787" s="258" t="s">
        <v>267</v>
      </c>
      <c r="E787" s="258" t="s">
        <v>267</v>
      </c>
      <c r="F787" s="258" t="s">
        <v>267</v>
      </c>
      <c r="G787" s="258" t="s">
        <v>267</v>
      </c>
      <c r="H787" s="258" t="s">
        <v>267</v>
      </c>
      <c r="I787" s="258" t="s">
        <v>267</v>
      </c>
      <c r="J787" s="258" t="s">
        <v>267</v>
      </c>
      <c r="K787" s="258" t="s">
        <v>267</v>
      </c>
      <c r="L787" s="258" t="s">
        <v>267</v>
      </c>
      <c r="M787" s="258" t="s">
        <v>267</v>
      </c>
      <c r="N787" s="258" t="s">
        <v>267</v>
      </c>
      <c r="O787" s="258" t="s">
        <v>267</v>
      </c>
      <c r="P787" s="258" t="s">
        <v>267</v>
      </c>
      <c r="Q787" s="258" t="s">
        <v>267</v>
      </c>
      <c r="R787" s="258" t="s">
        <v>267</v>
      </c>
      <c r="S787" s="258" t="s">
        <v>267</v>
      </c>
      <c r="T787" s="258" t="s">
        <v>267</v>
      </c>
      <c r="U787" s="258" t="s">
        <v>267</v>
      </c>
      <c r="V787" s="258" t="s">
        <v>267</v>
      </c>
      <c r="W787" s="258" t="s">
        <v>267</v>
      </c>
      <c r="X787" s="258" t="s">
        <v>267</v>
      </c>
      <c r="Y787" s="258" t="s">
        <v>266</v>
      </c>
      <c r="Z787" s="258" t="s">
        <v>267</v>
      </c>
      <c r="AA787" s="258" t="s">
        <v>267</v>
      </c>
      <c r="AB787" s="258" t="s">
        <v>267</v>
      </c>
      <c r="AC787" s="258" t="s">
        <v>267</v>
      </c>
      <c r="AD787" s="258" t="s">
        <v>267</v>
      </c>
      <c r="AE787" s="258" t="s">
        <v>266</v>
      </c>
      <c r="AF787" s="258" t="s">
        <v>267</v>
      </c>
      <c r="AG787" s="258" t="s">
        <v>267</v>
      </c>
      <c r="AH787" s="258" t="s">
        <v>267</v>
      </c>
      <c r="AI787" s="258" t="s">
        <v>267</v>
      </c>
      <c r="AJ787" s="258" t="s">
        <v>267</v>
      </c>
      <c r="AK787" s="258" t="s">
        <v>267</v>
      </c>
      <c r="AL787" s="258" t="s">
        <v>266</v>
      </c>
      <c r="AM787" s="258" t="s">
        <v>266</v>
      </c>
      <c r="AN787" s="258" t="s">
        <v>266</v>
      </c>
      <c r="AO787" s="258" t="s">
        <v>266</v>
      </c>
      <c r="AP787" s="258" t="s">
        <v>266</v>
      </c>
    </row>
    <row r="788" spans="1:42" x14ac:dyDescent="0.2">
      <c r="A788" s="258">
        <v>213873</v>
      </c>
      <c r="B788" s="258" t="str">
        <f>VLOOKUP(A788,'[2]اعلام كامل'!$A$2:$E$7000,5,0)</f>
        <v>س4</v>
      </c>
      <c r="C788" s="258" t="s">
        <v>267</v>
      </c>
      <c r="D788" s="258" t="s">
        <v>267</v>
      </c>
      <c r="E788" s="258" t="s">
        <v>267</v>
      </c>
      <c r="F788" s="258" t="s">
        <v>267</v>
      </c>
      <c r="G788" s="258" t="s">
        <v>265</v>
      </c>
      <c r="H788" s="258" t="s">
        <v>267</v>
      </c>
      <c r="I788" s="258" t="s">
        <v>267</v>
      </c>
      <c r="J788" s="258" t="s">
        <v>267</v>
      </c>
      <c r="K788" s="258" t="s">
        <v>267</v>
      </c>
      <c r="L788" s="258" t="s">
        <v>267</v>
      </c>
      <c r="M788" s="258" t="s">
        <v>267</v>
      </c>
      <c r="N788" s="258" t="s">
        <v>267</v>
      </c>
      <c r="O788" s="258" t="s">
        <v>267</v>
      </c>
      <c r="P788" s="258" t="s">
        <v>267</v>
      </c>
      <c r="Q788" s="258" t="s">
        <v>267</v>
      </c>
      <c r="R788" s="258" t="s">
        <v>267</v>
      </c>
      <c r="S788" s="258" t="s">
        <v>267</v>
      </c>
      <c r="T788" s="258" t="s">
        <v>267</v>
      </c>
      <c r="U788" s="258" t="s">
        <v>267</v>
      </c>
      <c r="V788" s="258" t="s">
        <v>267</v>
      </c>
      <c r="W788" s="258" t="s">
        <v>267</v>
      </c>
      <c r="X788" s="258" t="s">
        <v>267</v>
      </c>
      <c r="Y788" s="258" t="s">
        <v>267</v>
      </c>
      <c r="Z788" s="258" t="s">
        <v>267</v>
      </c>
      <c r="AA788" s="258" t="s">
        <v>265</v>
      </c>
      <c r="AB788" s="258" t="s">
        <v>267</v>
      </c>
      <c r="AC788" s="258" t="s">
        <v>267</v>
      </c>
      <c r="AD788" s="258" t="s">
        <v>267</v>
      </c>
      <c r="AE788" s="258" t="s">
        <v>267</v>
      </c>
      <c r="AF788" s="258" t="s">
        <v>267</v>
      </c>
      <c r="AG788" s="258" t="s">
        <v>267</v>
      </c>
      <c r="AH788" s="258" t="s">
        <v>267</v>
      </c>
      <c r="AI788" s="258" t="s">
        <v>267</v>
      </c>
      <c r="AJ788" s="258" t="s">
        <v>267</v>
      </c>
      <c r="AK788" s="258" t="s">
        <v>266</v>
      </c>
      <c r="AL788" s="258" t="s">
        <v>266</v>
      </c>
      <c r="AM788" s="258" t="s">
        <v>266</v>
      </c>
      <c r="AN788" s="258" t="s">
        <v>266</v>
      </c>
      <c r="AO788" s="258" t="s">
        <v>266</v>
      </c>
      <c r="AP788" s="258" t="s">
        <v>266</v>
      </c>
    </row>
    <row r="789" spans="1:42" x14ac:dyDescent="0.2">
      <c r="A789" s="258">
        <v>213913</v>
      </c>
      <c r="B789" s="258" t="str">
        <f>VLOOKUP(A789,'[2]اعلام كامل'!$A$2:$E$7000,5,0)</f>
        <v>س4</v>
      </c>
      <c r="C789" s="258" t="s">
        <v>267</v>
      </c>
      <c r="D789" s="258" t="s">
        <v>267</v>
      </c>
      <c r="E789" s="258" t="s">
        <v>267</v>
      </c>
      <c r="F789" s="258" t="s">
        <v>267</v>
      </c>
      <c r="G789" s="258" t="s">
        <v>267</v>
      </c>
      <c r="H789" s="258" t="s">
        <v>267</v>
      </c>
      <c r="I789" s="258" t="s">
        <v>267</v>
      </c>
      <c r="J789" s="258" t="s">
        <v>267</v>
      </c>
      <c r="K789" s="258" t="s">
        <v>267</v>
      </c>
      <c r="L789" s="258" t="s">
        <v>267</v>
      </c>
      <c r="M789" s="258" t="s">
        <v>267</v>
      </c>
      <c r="N789" s="258" t="s">
        <v>267</v>
      </c>
      <c r="O789" s="258" t="s">
        <v>267</v>
      </c>
      <c r="P789" s="258" t="s">
        <v>267</v>
      </c>
      <c r="Q789" s="258" t="s">
        <v>267</v>
      </c>
      <c r="R789" s="258" t="s">
        <v>267</v>
      </c>
      <c r="S789" s="258" t="s">
        <v>267</v>
      </c>
      <c r="T789" s="258" t="s">
        <v>267</v>
      </c>
      <c r="U789" s="258" t="s">
        <v>267</v>
      </c>
      <c r="V789" s="258" t="s">
        <v>267</v>
      </c>
      <c r="W789" s="258" t="s">
        <v>267</v>
      </c>
      <c r="X789" s="258" t="s">
        <v>267</v>
      </c>
      <c r="Y789" s="258" t="s">
        <v>265</v>
      </c>
      <c r="Z789" s="258" t="s">
        <v>267</v>
      </c>
      <c r="AA789" s="258" t="s">
        <v>267</v>
      </c>
      <c r="AB789" s="258" t="s">
        <v>267</v>
      </c>
      <c r="AC789" s="258" t="s">
        <v>267</v>
      </c>
      <c r="AD789" s="258" t="s">
        <v>267</v>
      </c>
      <c r="AE789" s="258" t="s">
        <v>267</v>
      </c>
      <c r="AF789" s="258" t="s">
        <v>267</v>
      </c>
      <c r="AG789" s="258" t="s">
        <v>267</v>
      </c>
      <c r="AH789" s="258" t="s">
        <v>267</v>
      </c>
      <c r="AI789" s="258" t="s">
        <v>267</v>
      </c>
      <c r="AJ789" s="258" t="s">
        <v>267</v>
      </c>
      <c r="AK789" s="258" t="s">
        <v>267</v>
      </c>
      <c r="AL789" s="258" t="s">
        <v>266</v>
      </c>
      <c r="AM789" s="258" t="s">
        <v>266</v>
      </c>
      <c r="AN789" s="258" t="s">
        <v>266</v>
      </c>
      <c r="AO789" s="258" t="s">
        <v>266</v>
      </c>
      <c r="AP789" s="258" t="s">
        <v>266</v>
      </c>
    </row>
    <row r="790" spans="1:42" x14ac:dyDescent="0.2">
      <c r="A790" s="258">
        <v>213915</v>
      </c>
      <c r="B790" s="258" t="str">
        <f>VLOOKUP(A790,'[2]اعلام كامل'!$A$2:$E$7000,5,0)</f>
        <v>س4</v>
      </c>
      <c r="C790" s="258" t="s">
        <v>267</v>
      </c>
      <c r="D790" s="258" t="s">
        <v>267</v>
      </c>
      <c r="E790" s="258" t="s">
        <v>267</v>
      </c>
      <c r="F790" s="258" t="s">
        <v>267</v>
      </c>
      <c r="G790" s="258" t="s">
        <v>267</v>
      </c>
      <c r="H790" s="258" t="s">
        <v>267</v>
      </c>
      <c r="I790" s="258" t="s">
        <v>267</v>
      </c>
      <c r="J790" s="258" t="s">
        <v>267</v>
      </c>
      <c r="K790" s="258" t="s">
        <v>267</v>
      </c>
      <c r="L790" s="258" t="s">
        <v>267</v>
      </c>
      <c r="M790" s="258" t="s">
        <v>267</v>
      </c>
      <c r="N790" s="258" t="s">
        <v>267</v>
      </c>
      <c r="O790" s="258" t="s">
        <v>267</v>
      </c>
      <c r="P790" s="258" t="s">
        <v>267</v>
      </c>
      <c r="Q790" s="258" t="s">
        <v>267</v>
      </c>
      <c r="R790" s="258" t="s">
        <v>267</v>
      </c>
      <c r="S790" s="258" t="s">
        <v>267</v>
      </c>
      <c r="T790" s="258" t="s">
        <v>267</v>
      </c>
      <c r="U790" s="258" t="s">
        <v>267</v>
      </c>
      <c r="V790" s="258" t="s">
        <v>267</v>
      </c>
      <c r="W790" s="258" t="s">
        <v>267</v>
      </c>
      <c r="X790" s="258" t="s">
        <v>265</v>
      </c>
      <c r="Y790" s="258" t="s">
        <v>265</v>
      </c>
      <c r="Z790" s="258" t="s">
        <v>267</v>
      </c>
      <c r="AA790" s="258" t="s">
        <v>265</v>
      </c>
      <c r="AB790" s="258" t="s">
        <v>266</v>
      </c>
      <c r="AC790" s="258" t="s">
        <v>267</v>
      </c>
      <c r="AD790" s="258" t="s">
        <v>266</v>
      </c>
      <c r="AE790" s="258" t="s">
        <v>267</v>
      </c>
      <c r="AF790" s="258" t="s">
        <v>267</v>
      </c>
      <c r="AG790" s="258" t="s">
        <v>267</v>
      </c>
      <c r="AH790" s="258" t="s">
        <v>267</v>
      </c>
      <c r="AI790" s="258" t="s">
        <v>267</v>
      </c>
      <c r="AJ790" s="258" t="s">
        <v>267</v>
      </c>
      <c r="AK790" s="258" t="s">
        <v>267</v>
      </c>
      <c r="AL790" s="258" t="s">
        <v>266</v>
      </c>
      <c r="AM790" s="258" t="s">
        <v>266</v>
      </c>
      <c r="AN790" s="258" t="s">
        <v>266</v>
      </c>
      <c r="AO790" s="258" t="s">
        <v>266</v>
      </c>
      <c r="AP790" s="258" t="s">
        <v>266</v>
      </c>
    </row>
    <row r="791" spans="1:42" x14ac:dyDescent="0.2">
      <c r="A791" s="258">
        <v>213917</v>
      </c>
      <c r="B791" s="258" t="str">
        <f>VLOOKUP(A791,'[2]اعلام كامل'!$A$2:$E$7000,5,0)</f>
        <v>س4</v>
      </c>
      <c r="C791" s="258" t="s">
        <v>267</v>
      </c>
      <c r="D791" s="258" t="s">
        <v>267</v>
      </c>
      <c r="E791" s="258" t="s">
        <v>267</v>
      </c>
      <c r="F791" s="258" t="s">
        <v>267</v>
      </c>
      <c r="G791" s="258" t="s">
        <v>267</v>
      </c>
      <c r="H791" s="258" t="s">
        <v>267</v>
      </c>
      <c r="I791" s="258" t="s">
        <v>267</v>
      </c>
      <c r="J791" s="258" t="s">
        <v>267</v>
      </c>
      <c r="K791" s="258" t="s">
        <v>267</v>
      </c>
      <c r="L791" s="258" t="s">
        <v>267</v>
      </c>
      <c r="M791" s="258" t="s">
        <v>265</v>
      </c>
      <c r="N791" s="258" t="s">
        <v>267</v>
      </c>
      <c r="O791" s="258" t="s">
        <v>265</v>
      </c>
      <c r="P791" s="258" t="s">
        <v>265</v>
      </c>
      <c r="Q791" s="258" t="s">
        <v>267</v>
      </c>
      <c r="R791" s="258" t="s">
        <v>267</v>
      </c>
      <c r="S791" s="258" t="s">
        <v>267</v>
      </c>
      <c r="T791" s="258" t="s">
        <v>267</v>
      </c>
      <c r="U791" s="258" t="s">
        <v>267</v>
      </c>
      <c r="V791" s="258" t="s">
        <v>267</v>
      </c>
      <c r="W791" s="258" t="s">
        <v>267</v>
      </c>
      <c r="X791" s="258" t="s">
        <v>267</v>
      </c>
      <c r="Y791" s="258" t="s">
        <v>267</v>
      </c>
      <c r="Z791" s="258" t="s">
        <v>267</v>
      </c>
      <c r="AA791" s="258" t="s">
        <v>265</v>
      </c>
      <c r="AB791" s="258" t="s">
        <v>265</v>
      </c>
      <c r="AC791" s="258" t="s">
        <v>267</v>
      </c>
      <c r="AD791" s="258" t="s">
        <v>267</v>
      </c>
      <c r="AE791" s="258" t="s">
        <v>265</v>
      </c>
      <c r="AF791" s="258" t="s">
        <v>267</v>
      </c>
      <c r="AG791" s="258" t="s">
        <v>267</v>
      </c>
      <c r="AH791" s="258" t="s">
        <v>267</v>
      </c>
      <c r="AI791" s="258" t="s">
        <v>267</v>
      </c>
      <c r="AJ791" s="258" t="s">
        <v>267</v>
      </c>
      <c r="AK791" s="258" t="s">
        <v>267</v>
      </c>
      <c r="AL791" s="258" t="s">
        <v>266</v>
      </c>
      <c r="AM791" s="258" t="s">
        <v>266</v>
      </c>
      <c r="AN791" s="258" t="s">
        <v>266</v>
      </c>
      <c r="AO791" s="258" t="s">
        <v>266</v>
      </c>
      <c r="AP791" s="258" t="s">
        <v>266</v>
      </c>
    </row>
    <row r="792" spans="1:42" x14ac:dyDescent="0.2">
      <c r="A792" s="258">
        <v>213940</v>
      </c>
      <c r="B792" s="258" t="str">
        <f>VLOOKUP(A792,'[2]اعلام كامل'!$A$2:$E$7000,5,0)</f>
        <v>س4</v>
      </c>
      <c r="C792" s="258" t="s">
        <v>267</v>
      </c>
      <c r="D792" s="258" t="s">
        <v>267</v>
      </c>
      <c r="E792" s="258" t="s">
        <v>267</v>
      </c>
      <c r="F792" s="258" t="s">
        <v>267</v>
      </c>
      <c r="G792" s="258" t="s">
        <v>267</v>
      </c>
      <c r="H792" s="258" t="s">
        <v>267</v>
      </c>
      <c r="I792" s="258" t="s">
        <v>267</v>
      </c>
      <c r="J792" s="258" t="s">
        <v>265</v>
      </c>
      <c r="K792" s="258" t="s">
        <v>267</v>
      </c>
      <c r="L792" s="258" t="s">
        <v>267</v>
      </c>
      <c r="M792" s="258" t="s">
        <v>267</v>
      </c>
      <c r="N792" s="258" t="s">
        <v>267</v>
      </c>
      <c r="O792" s="258" t="s">
        <v>267</v>
      </c>
      <c r="P792" s="258" t="s">
        <v>267</v>
      </c>
      <c r="Q792" s="258" t="s">
        <v>267</v>
      </c>
      <c r="R792" s="258" t="s">
        <v>267</v>
      </c>
      <c r="S792" s="258" t="s">
        <v>267</v>
      </c>
      <c r="T792" s="258" t="s">
        <v>267</v>
      </c>
      <c r="U792" s="258" t="s">
        <v>267</v>
      </c>
      <c r="V792" s="258" t="s">
        <v>267</v>
      </c>
      <c r="W792" s="258" t="s">
        <v>267</v>
      </c>
      <c r="X792" s="258" t="s">
        <v>267</v>
      </c>
      <c r="Y792" s="258" t="s">
        <v>267</v>
      </c>
      <c r="Z792" s="258" t="s">
        <v>267</v>
      </c>
      <c r="AA792" s="258" t="s">
        <v>267</v>
      </c>
      <c r="AB792" s="258" t="s">
        <v>267</v>
      </c>
      <c r="AC792" s="258" t="s">
        <v>267</v>
      </c>
      <c r="AD792" s="258" t="s">
        <v>267</v>
      </c>
      <c r="AE792" s="258" t="s">
        <v>267</v>
      </c>
      <c r="AF792" s="258" t="s">
        <v>267</v>
      </c>
      <c r="AG792" s="258" t="s">
        <v>267</v>
      </c>
      <c r="AH792" s="258" t="s">
        <v>267</v>
      </c>
      <c r="AI792" s="258" t="s">
        <v>267</v>
      </c>
      <c r="AJ792" s="258" t="s">
        <v>267</v>
      </c>
      <c r="AK792" s="258" t="s">
        <v>267</v>
      </c>
      <c r="AL792" s="258" t="s">
        <v>266</v>
      </c>
      <c r="AM792" s="258" t="s">
        <v>266</v>
      </c>
      <c r="AN792" s="258" t="s">
        <v>266</v>
      </c>
      <c r="AO792" s="258" t="s">
        <v>266</v>
      </c>
      <c r="AP792" s="258" t="s">
        <v>266</v>
      </c>
    </row>
    <row r="793" spans="1:42" x14ac:dyDescent="0.2">
      <c r="A793" s="258">
        <v>213946</v>
      </c>
      <c r="B793" s="258" t="str">
        <f>VLOOKUP(A793,'[2]اعلام كامل'!$A$2:$E$7000,5,0)</f>
        <v>س4</v>
      </c>
      <c r="C793" s="258" t="s">
        <v>267</v>
      </c>
      <c r="D793" s="258" t="s">
        <v>267</v>
      </c>
      <c r="E793" s="258" t="s">
        <v>267</v>
      </c>
      <c r="F793" s="258" t="s">
        <v>267</v>
      </c>
      <c r="G793" s="258" t="s">
        <v>267</v>
      </c>
      <c r="H793" s="258" t="s">
        <v>267</v>
      </c>
      <c r="I793" s="258" t="s">
        <v>267</v>
      </c>
      <c r="J793" s="258" t="s">
        <v>267</v>
      </c>
      <c r="K793" s="258" t="s">
        <v>267</v>
      </c>
      <c r="L793" s="258" t="s">
        <v>267</v>
      </c>
      <c r="M793" s="258" t="s">
        <v>267</v>
      </c>
      <c r="N793" s="258" t="s">
        <v>267</v>
      </c>
      <c r="O793" s="258" t="s">
        <v>267</v>
      </c>
      <c r="P793" s="258" t="s">
        <v>267</v>
      </c>
      <c r="Q793" s="258" t="s">
        <v>267</v>
      </c>
      <c r="R793" s="258" t="s">
        <v>267</v>
      </c>
      <c r="S793" s="258" t="s">
        <v>267</v>
      </c>
      <c r="T793" s="258" t="s">
        <v>267</v>
      </c>
      <c r="U793" s="258" t="s">
        <v>267</v>
      </c>
      <c r="V793" s="258" t="s">
        <v>265</v>
      </c>
      <c r="W793" s="258" t="s">
        <v>267</v>
      </c>
      <c r="X793" s="258" t="s">
        <v>267</v>
      </c>
      <c r="Y793" s="258" t="s">
        <v>267</v>
      </c>
      <c r="Z793" s="258" t="s">
        <v>265</v>
      </c>
      <c r="AA793" s="258" t="s">
        <v>265</v>
      </c>
      <c r="AB793" s="258" t="s">
        <v>267</v>
      </c>
      <c r="AC793" s="258" t="s">
        <v>267</v>
      </c>
      <c r="AD793" s="258" t="s">
        <v>267</v>
      </c>
      <c r="AE793" s="258" t="s">
        <v>265</v>
      </c>
      <c r="AF793" s="258" t="s">
        <v>267</v>
      </c>
      <c r="AG793" s="258" t="s">
        <v>267</v>
      </c>
      <c r="AH793" s="258" t="s">
        <v>267</v>
      </c>
      <c r="AI793" s="258" t="s">
        <v>267</v>
      </c>
      <c r="AJ793" s="258" t="s">
        <v>267</v>
      </c>
      <c r="AK793" s="258" t="s">
        <v>267</v>
      </c>
      <c r="AL793" s="258" t="s">
        <v>266</v>
      </c>
      <c r="AM793" s="258" t="s">
        <v>266</v>
      </c>
      <c r="AN793" s="258" t="s">
        <v>266</v>
      </c>
      <c r="AO793" s="258" t="s">
        <v>266</v>
      </c>
      <c r="AP793" s="258" t="s">
        <v>266</v>
      </c>
    </row>
    <row r="794" spans="1:42" x14ac:dyDescent="0.2">
      <c r="A794" s="258">
        <v>213984</v>
      </c>
      <c r="B794" s="258" t="str">
        <f>VLOOKUP(A794,'[2]اعلام كامل'!$A$2:$E$7000,5,0)</f>
        <v>س4</v>
      </c>
      <c r="C794" s="258" t="s">
        <v>267</v>
      </c>
      <c r="D794" s="258" t="s">
        <v>267</v>
      </c>
      <c r="E794" s="258" t="s">
        <v>267</v>
      </c>
      <c r="F794" s="258" t="s">
        <v>267</v>
      </c>
      <c r="G794" s="258" t="s">
        <v>267</v>
      </c>
      <c r="H794" s="258" t="s">
        <v>267</v>
      </c>
      <c r="I794" s="258" t="s">
        <v>267</v>
      </c>
      <c r="J794" s="258" t="s">
        <v>265</v>
      </c>
      <c r="K794" s="258" t="s">
        <v>267</v>
      </c>
      <c r="L794" s="258" t="s">
        <v>267</v>
      </c>
      <c r="M794" s="258" t="s">
        <v>267</v>
      </c>
      <c r="N794" s="258" t="s">
        <v>265</v>
      </c>
      <c r="O794" s="258" t="s">
        <v>267</v>
      </c>
      <c r="P794" s="258" t="s">
        <v>267</v>
      </c>
      <c r="Q794" s="258" t="s">
        <v>267</v>
      </c>
      <c r="R794" s="258" t="s">
        <v>267</v>
      </c>
      <c r="S794" s="258" t="s">
        <v>267</v>
      </c>
      <c r="T794" s="258" t="s">
        <v>267</v>
      </c>
      <c r="U794" s="258" t="s">
        <v>267</v>
      </c>
      <c r="V794" s="258" t="s">
        <v>267</v>
      </c>
      <c r="W794" s="258" t="s">
        <v>265</v>
      </c>
      <c r="X794" s="258" t="s">
        <v>267</v>
      </c>
      <c r="Y794" s="258" t="s">
        <v>267</v>
      </c>
      <c r="Z794" s="258" t="s">
        <v>267</v>
      </c>
      <c r="AA794" s="258" t="s">
        <v>265</v>
      </c>
      <c r="AB794" s="258" t="s">
        <v>267</v>
      </c>
      <c r="AC794" s="258" t="s">
        <v>267</v>
      </c>
      <c r="AD794" s="258" t="s">
        <v>267</v>
      </c>
      <c r="AE794" s="258" t="s">
        <v>266</v>
      </c>
      <c r="AF794" s="258" t="s">
        <v>267</v>
      </c>
      <c r="AG794" s="258" t="s">
        <v>267</v>
      </c>
      <c r="AH794" s="258" t="s">
        <v>266</v>
      </c>
      <c r="AI794" s="258" t="s">
        <v>266</v>
      </c>
      <c r="AJ794" s="258" t="s">
        <v>267</v>
      </c>
      <c r="AK794" s="258" t="s">
        <v>266</v>
      </c>
      <c r="AL794" s="258" t="s">
        <v>266</v>
      </c>
      <c r="AM794" s="258" t="s">
        <v>266</v>
      </c>
      <c r="AN794" s="258" t="s">
        <v>266</v>
      </c>
      <c r="AO794" s="258" t="s">
        <v>266</v>
      </c>
      <c r="AP794" s="258" t="s">
        <v>266</v>
      </c>
    </row>
    <row r="795" spans="1:42" x14ac:dyDescent="0.2">
      <c r="A795" s="258">
        <v>213985</v>
      </c>
      <c r="B795" s="258" t="str">
        <f>VLOOKUP(A795,'[2]اعلام كامل'!$A$2:$E$7000,5,0)</f>
        <v>س4</v>
      </c>
      <c r="C795" s="258" t="s">
        <v>267</v>
      </c>
      <c r="D795" s="258" t="s">
        <v>267</v>
      </c>
      <c r="E795" s="258" t="s">
        <v>267</v>
      </c>
      <c r="F795" s="258" t="s">
        <v>267</v>
      </c>
      <c r="G795" s="258" t="s">
        <v>267</v>
      </c>
      <c r="H795" s="258" t="s">
        <v>267</v>
      </c>
      <c r="I795" s="258" t="s">
        <v>267</v>
      </c>
      <c r="J795" s="258" t="s">
        <v>267</v>
      </c>
      <c r="K795" s="258" t="s">
        <v>267</v>
      </c>
      <c r="L795" s="258" t="s">
        <v>267</v>
      </c>
      <c r="M795" s="258" t="s">
        <v>267</v>
      </c>
      <c r="N795" s="258" t="s">
        <v>267</v>
      </c>
      <c r="O795" s="258" t="s">
        <v>267</v>
      </c>
      <c r="P795" s="258" t="s">
        <v>267</v>
      </c>
      <c r="Q795" s="258" t="s">
        <v>267</v>
      </c>
      <c r="R795" s="258" t="s">
        <v>267</v>
      </c>
      <c r="S795" s="258" t="s">
        <v>267</v>
      </c>
      <c r="T795" s="258" t="s">
        <v>267</v>
      </c>
      <c r="U795" s="258" t="s">
        <v>267</v>
      </c>
      <c r="V795" s="258" t="s">
        <v>267</v>
      </c>
      <c r="W795" s="258" t="s">
        <v>267</v>
      </c>
      <c r="X795" s="258" t="s">
        <v>267</v>
      </c>
      <c r="Y795" s="258" t="s">
        <v>267</v>
      </c>
      <c r="Z795" s="258" t="s">
        <v>267</v>
      </c>
      <c r="AA795" s="258" t="s">
        <v>267</v>
      </c>
      <c r="AB795" s="258" t="s">
        <v>267</v>
      </c>
      <c r="AC795" s="258" t="s">
        <v>267</v>
      </c>
      <c r="AD795" s="258" t="s">
        <v>267</v>
      </c>
      <c r="AE795" s="258" t="s">
        <v>265</v>
      </c>
      <c r="AF795" s="258" t="s">
        <v>267</v>
      </c>
      <c r="AG795" s="258" t="s">
        <v>267</v>
      </c>
      <c r="AH795" s="258" t="s">
        <v>267</v>
      </c>
      <c r="AI795" s="258" t="s">
        <v>267</v>
      </c>
      <c r="AJ795" s="258" t="s">
        <v>267</v>
      </c>
      <c r="AK795" s="258" t="s">
        <v>267</v>
      </c>
      <c r="AL795" s="258" t="s">
        <v>266</v>
      </c>
      <c r="AM795" s="258" t="s">
        <v>266</v>
      </c>
      <c r="AN795" s="258" t="s">
        <v>266</v>
      </c>
      <c r="AO795" s="258" t="s">
        <v>266</v>
      </c>
      <c r="AP795" s="258" t="s">
        <v>266</v>
      </c>
    </row>
    <row r="796" spans="1:42" x14ac:dyDescent="0.2">
      <c r="A796" s="258">
        <v>213987</v>
      </c>
      <c r="B796" s="258" t="str">
        <f>VLOOKUP(A796,'[2]اعلام كامل'!$A$2:$E$7000,5,0)</f>
        <v>س4</v>
      </c>
      <c r="C796" s="258" t="s">
        <v>267</v>
      </c>
      <c r="D796" s="258" t="s">
        <v>267</v>
      </c>
      <c r="E796" s="258" t="s">
        <v>267</v>
      </c>
      <c r="F796" s="258" t="s">
        <v>267</v>
      </c>
      <c r="G796" s="258" t="s">
        <v>267</v>
      </c>
      <c r="H796" s="258" t="s">
        <v>267</v>
      </c>
      <c r="I796" s="258" t="s">
        <v>267</v>
      </c>
      <c r="J796" s="258" t="s">
        <v>267</v>
      </c>
      <c r="K796" s="258" t="s">
        <v>267</v>
      </c>
      <c r="L796" s="258" t="s">
        <v>267</v>
      </c>
      <c r="M796" s="258" t="s">
        <v>267</v>
      </c>
      <c r="N796" s="258" t="s">
        <v>267</v>
      </c>
      <c r="O796" s="258" t="s">
        <v>267</v>
      </c>
      <c r="P796" s="258" t="s">
        <v>265</v>
      </c>
      <c r="Q796" s="258" t="s">
        <v>267</v>
      </c>
      <c r="R796" s="258" t="s">
        <v>267</v>
      </c>
      <c r="S796" s="258" t="s">
        <v>266</v>
      </c>
      <c r="T796" s="258" t="s">
        <v>267</v>
      </c>
      <c r="U796" s="258" t="s">
        <v>267</v>
      </c>
      <c r="V796" s="258" t="s">
        <v>267</v>
      </c>
      <c r="W796" s="258" t="s">
        <v>266</v>
      </c>
      <c r="X796" s="258" t="s">
        <v>267</v>
      </c>
      <c r="Y796" s="258" t="s">
        <v>267</v>
      </c>
      <c r="Z796" s="258" t="s">
        <v>265</v>
      </c>
      <c r="AA796" s="258" t="s">
        <v>267</v>
      </c>
      <c r="AB796" s="258" t="s">
        <v>267</v>
      </c>
      <c r="AC796" s="258" t="s">
        <v>267</v>
      </c>
      <c r="AD796" s="258" t="s">
        <v>265</v>
      </c>
      <c r="AE796" s="258" t="s">
        <v>267</v>
      </c>
      <c r="AF796" s="258" t="s">
        <v>267</v>
      </c>
      <c r="AG796" s="258" t="s">
        <v>266</v>
      </c>
      <c r="AH796" s="258" t="s">
        <v>267</v>
      </c>
      <c r="AI796" s="258" t="s">
        <v>267</v>
      </c>
      <c r="AJ796" s="258" t="s">
        <v>266</v>
      </c>
      <c r="AK796" s="258" t="s">
        <v>267</v>
      </c>
      <c r="AL796" s="258" t="s">
        <v>266</v>
      </c>
      <c r="AM796" s="258" t="s">
        <v>266</v>
      </c>
      <c r="AN796" s="258" t="s">
        <v>266</v>
      </c>
      <c r="AO796" s="258" t="s">
        <v>266</v>
      </c>
      <c r="AP796" s="258" t="s">
        <v>266</v>
      </c>
    </row>
    <row r="797" spans="1:42" x14ac:dyDescent="0.2">
      <c r="A797" s="258">
        <v>213990</v>
      </c>
      <c r="B797" s="258" t="str">
        <f>VLOOKUP(A797,'[2]اعلام كامل'!$A$2:$E$7000,5,0)</f>
        <v>س4</v>
      </c>
      <c r="C797" s="258" t="s">
        <v>267</v>
      </c>
      <c r="D797" s="258" t="s">
        <v>265</v>
      </c>
      <c r="E797" s="258" t="s">
        <v>267</v>
      </c>
      <c r="F797" s="258" t="s">
        <v>267</v>
      </c>
      <c r="G797" s="258" t="s">
        <v>267</v>
      </c>
      <c r="H797" s="258" t="s">
        <v>267</v>
      </c>
      <c r="I797" s="258" t="s">
        <v>267</v>
      </c>
      <c r="J797" s="258" t="s">
        <v>267</v>
      </c>
      <c r="K797" s="258" t="s">
        <v>267</v>
      </c>
      <c r="L797" s="258" t="s">
        <v>267</v>
      </c>
      <c r="M797" s="258" t="s">
        <v>267</v>
      </c>
      <c r="N797" s="258" t="s">
        <v>267</v>
      </c>
      <c r="O797" s="258" t="s">
        <v>267</v>
      </c>
      <c r="P797" s="258" t="s">
        <v>267</v>
      </c>
      <c r="Q797" s="258" t="s">
        <v>267</v>
      </c>
      <c r="R797" s="258" t="s">
        <v>267</v>
      </c>
      <c r="S797" s="258" t="s">
        <v>267</v>
      </c>
      <c r="T797" s="258" t="s">
        <v>267</v>
      </c>
      <c r="U797" s="258" t="s">
        <v>267</v>
      </c>
      <c r="V797" s="258" t="s">
        <v>267</v>
      </c>
      <c r="W797" s="258" t="s">
        <v>265</v>
      </c>
      <c r="X797" s="258" t="s">
        <v>267</v>
      </c>
      <c r="Y797" s="258" t="s">
        <v>266</v>
      </c>
      <c r="Z797" s="258" t="s">
        <v>265</v>
      </c>
      <c r="AA797" s="258" t="s">
        <v>265</v>
      </c>
      <c r="AB797" s="258" t="s">
        <v>265</v>
      </c>
      <c r="AC797" s="258" t="s">
        <v>267</v>
      </c>
      <c r="AD797" s="258" t="s">
        <v>267</v>
      </c>
      <c r="AE797" s="258" t="s">
        <v>266</v>
      </c>
      <c r="AF797" s="258" t="s">
        <v>267</v>
      </c>
      <c r="AG797" s="258" t="s">
        <v>266</v>
      </c>
      <c r="AH797" s="258" t="s">
        <v>267</v>
      </c>
      <c r="AI797" s="258" t="s">
        <v>266</v>
      </c>
      <c r="AJ797" s="258" t="s">
        <v>266</v>
      </c>
      <c r="AK797" s="258" t="s">
        <v>266</v>
      </c>
      <c r="AL797" s="258" t="s">
        <v>266</v>
      </c>
      <c r="AM797" s="258" t="s">
        <v>266</v>
      </c>
      <c r="AN797" s="258" t="s">
        <v>266</v>
      </c>
      <c r="AO797" s="258" t="s">
        <v>266</v>
      </c>
      <c r="AP797" s="258" t="s">
        <v>266</v>
      </c>
    </row>
    <row r="798" spans="1:42" x14ac:dyDescent="0.2">
      <c r="A798" s="258">
        <v>213994</v>
      </c>
      <c r="B798" s="258" t="str">
        <f>VLOOKUP(A798,'[2]اعلام كامل'!$A$2:$E$7000,5,0)</f>
        <v>س4</v>
      </c>
      <c r="C798" s="258" t="s">
        <v>267</v>
      </c>
      <c r="D798" s="258" t="s">
        <v>267</v>
      </c>
      <c r="E798" s="258" t="s">
        <v>265</v>
      </c>
      <c r="F798" s="258" t="s">
        <v>267</v>
      </c>
      <c r="G798" s="258" t="s">
        <v>265</v>
      </c>
      <c r="H798" s="258" t="s">
        <v>267</v>
      </c>
      <c r="I798" s="258" t="s">
        <v>267</v>
      </c>
      <c r="J798" s="258" t="s">
        <v>267</v>
      </c>
      <c r="K798" s="258" t="s">
        <v>267</v>
      </c>
      <c r="L798" s="258" t="s">
        <v>267</v>
      </c>
      <c r="M798" s="258" t="s">
        <v>265</v>
      </c>
      <c r="N798" s="258" t="s">
        <v>267</v>
      </c>
      <c r="O798" s="258" t="s">
        <v>267</v>
      </c>
      <c r="P798" s="258" t="s">
        <v>267</v>
      </c>
      <c r="Q798" s="258" t="s">
        <v>265</v>
      </c>
      <c r="R798" s="258" t="s">
        <v>265</v>
      </c>
      <c r="S798" s="258" t="s">
        <v>267</v>
      </c>
      <c r="T798" s="258" t="s">
        <v>267</v>
      </c>
      <c r="U798" s="258" t="s">
        <v>267</v>
      </c>
      <c r="V798" s="258" t="s">
        <v>267</v>
      </c>
      <c r="W798" s="258" t="s">
        <v>265</v>
      </c>
      <c r="X798" s="258" t="s">
        <v>267</v>
      </c>
      <c r="Y798" s="258" t="s">
        <v>267</v>
      </c>
      <c r="Z798" s="258" t="s">
        <v>267</v>
      </c>
      <c r="AA798" s="258" t="s">
        <v>265</v>
      </c>
      <c r="AB798" s="258" t="s">
        <v>267</v>
      </c>
      <c r="AC798" s="258" t="s">
        <v>267</v>
      </c>
      <c r="AD798" s="258" t="s">
        <v>267</v>
      </c>
      <c r="AE798" s="258" t="s">
        <v>267</v>
      </c>
      <c r="AF798" s="258" t="s">
        <v>267</v>
      </c>
      <c r="AG798" s="258" t="s">
        <v>267</v>
      </c>
      <c r="AH798" s="258" t="s">
        <v>267</v>
      </c>
      <c r="AI798" s="258" t="s">
        <v>267</v>
      </c>
      <c r="AJ798" s="258" t="s">
        <v>266</v>
      </c>
      <c r="AK798" s="258" t="s">
        <v>267</v>
      </c>
      <c r="AL798" s="258" t="s">
        <v>266</v>
      </c>
      <c r="AM798" s="258" t="s">
        <v>266</v>
      </c>
      <c r="AN798" s="258" t="s">
        <v>266</v>
      </c>
      <c r="AO798" s="258" t="s">
        <v>266</v>
      </c>
      <c r="AP798" s="258" t="s">
        <v>266</v>
      </c>
    </row>
    <row r="799" spans="1:42" x14ac:dyDescent="0.2">
      <c r="A799" s="258">
        <v>214010</v>
      </c>
      <c r="B799" s="258" t="str">
        <f>VLOOKUP(A799,'[2]اعلام كامل'!$A$2:$E$7000,5,0)</f>
        <v>س4</v>
      </c>
      <c r="C799" s="258" t="s">
        <v>267</v>
      </c>
      <c r="D799" s="258" t="s">
        <v>267</v>
      </c>
      <c r="E799" s="258" t="s">
        <v>267</v>
      </c>
      <c r="F799" s="258" t="s">
        <v>267</v>
      </c>
      <c r="G799" s="258" t="s">
        <v>267</v>
      </c>
      <c r="H799" s="258" t="s">
        <v>267</v>
      </c>
      <c r="I799" s="258" t="s">
        <v>267</v>
      </c>
      <c r="J799" s="258" t="s">
        <v>267</v>
      </c>
      <c r="K799" s="258" t="s">
        <v>267</v>
      </c>
      <c r="L799" s="258" t="s">
        <v>267</v>
      </c>
      <c r="M799" s="258" t="s">
        <v>267</v>
      </c>
      <c r="N799" s="258" t="s">
        <v>267</v>
      </c>
      <c r="O799" s="258" t="s">
        <v>267</v>
      </c>
      <c r="P799" s="258" t="s">
        <v>267</v>
      </c>
      <c r="Q799" s="258" t="s">
        <v>265</v>
      </c>
      <c r="R799" s="258" t="s">
        <v>266</v>
      </c>
      <c r="S799" s="258" t="s">
        <v>267</v>
      </c>
      <c r="T799" s="258" t="s">
        <v>267</v>
      </c>
      <c r="U799" s="258" t="s">
        <v>267</v>
      </c>
      <c r="V799" s="258" t="s">
        <v>267</v>
      </c>
      <c r="W799" s="258" t="s">
        <v>267</v>
      </c>
      <c r="X799" s="258" t="s">
        <v>267</v>
      </c>
      <c r="Y799" s="258" t="s">
        <v>267</v>
      </c>
      <c r="Z799" s="258" t="s">
        <v>265</v>
      </c>
      <c r="AA799" s="258" t="s">
        <v>267</v>
      </c>
      <c r="AB799" s="258" t="s">
        <v>267</v>
      </c>
      <c r="AC799" s="258" t="s">
        <v>267</v>
      </c>
      <c r="AD799" s="258" t="s">
        <v>267</v>
      </c>
      <c r="AE799" s="258" t="s">
        <v>267</v>
      </c>
      <c r="AF799" s="258" t="s">
        <v>267</v>
      </c>
      <c r="AG799" s="258" t="s">
        <v>267</v>
      </c>
      <c r="AH799" s="258" t="s">
        <v>267</v>
      </c>
      <c r="AI799" s="258" t="s">
        <v>267</v>
      </c>
      <c r="AJ799" s="258" t="s">
        <v>267</v>
      </c>
      <c r="AK799" s="258" t="s">
        <v>267</v>
      </c>
      <c r="AL799" s="258" t="s">
        <v>266</v>
      </c>
      <c r="AM799" s="258" t="s">
        <v>266</v>
      </c>
      <c r="AN799" s="258" t="s">
        <v>266</v>
      </c>
      <c r="AO799" s="258" t="s">
        <v>266</v>
      </c>
      <c r="AP799" s="258" t="s">
        <v>266</v>
      </c>
    </row>
    <row r="800" spans="1:42" x14ac:dyDescent="0.2">
      <c r="A800" s="258">
        <v>214017</v>
      </c>
      <c r="B800" s="258" t="str">
        <f>VLOOKUP(A800,'[2]اعلام كامل'!$A$2:$E$7000,5,0)</f>
        <v>س4</v>
      </c>
      <c r="C800" s="258" t="s">
        <v>267</v>
      </c>
      <c r="D800" s="258" t="s">
        <v>267</v>
      </c>
      <c r="E800" s="258" t="s">
        <v>267</v>
      </c>
      <c r="F800" s="258" t="s">
        <v>267</v>
      </c>
      <c r="G800" s="258" t="s">
        <v>267</v>
      </c>
      <c r="H800" s="258" t="s">
        <v>267</v>
      </c>
      <c r="I800" s="258" t="s">
        <v>267</v>
      </c>
      <c r="J800" s="258" t="s">
        <v>267</v>
      </c>
      <c r="K800" s="258" t="s">
        <v>267</v>
      </c>
      <c r="L800" s="258" t="s">
        <v>267</v>
      </c>
      <c r="M800" s="258" t="s">
        <v>267</v>
      </c>
      <c r="N800" s="258" t="s">
        <v>267</v>
      </c>
      <c r="O800" s="258" t="s">
        <v>267</v>
      </c>
      <c r="P800" s="258" t="s">
        <v>267</v>
      </c>
      <c r="Q800" s="258" t="s">
        <v>267</v>
      </c>
      <c r="R800" s="258" t="s">
        <v>267</v>
      </c>
      <c r="S800" s="258" t="s">
        <v>267</v>
      </c>
      <c r="T800" s="258" t="s">
        <v>267</v>
      </c>
      <c r="U800" s="258" t="s">
        <v>267</v>
      </c>
      <c r="V800" s="258" t="s">
        <v>267</v>
      </c>
      <c r="W800" s="258" t="s">
        <v>267</v>
      </c>
      <c r="X800" s="258" t="s">
        <v>267</v>
      </c>
      <c r="Y800" s="258" t="s">
        <v>267</v>
      </c>
      <c r="Z800" s="258" t="s">
        <v>265</v>
      </c>
      <c r="AA800" s="258" t="s">
        <v>267</v>
      </c>
      <c r="AB800" s="258" t="s">
        <v>266</v>
      </c>
      <c r="AC800" s="258" t="s">
        <v>267</v>
      </c>
      <c r="AD800" s="258" t="s">
        <v>267</v>
      </c>
      <c r="AE800" s="258" t="s">
        <v>266</v>
      </c>
      <c r="AF800" s="258" t="s">
        <v>267</v>
      </c>
      <c r="AG800" s="258" t="s">
        <v>267</v>
      </c>
      <c r="AH800" s="258" t="s">
        <v>267</v>
      </c>
      <c r="AI800" s="258" t="s">
        <v>267</v>
      </c>
      <c r="AJ800" s="258" t="s">
        <v>267</v>
      </c>
      <c r="AK800" s="258" t="s">
        <v>267</v>
      </c>
      <c r="AL800" s="258" t="s">
        <v>266</v>
      </c>
      <c r="AM800" s="258" t="s">
        <v>266</v>
      </c>
      <c r="AN800" s="258" t="s">
        <v>266</v>
      </c>
      <c r="AO800" s="258" t="s">
        <v>266</v>
      </c>
      <c r="AP800" s="258" t="s">
        <v>266</v>
      </c>
    </row>
    <row r="801" spans="1:42" x14ac:dyDescent="0.2">
      <c r="A801" s="258">
        <v>214031</v>
      </c>
      <c r="B801" s="258" t="str">
        <f>VLOOKUP(A801,'[2]اعلام كامل'!$A$2:$E$7000,5,0)</f>
        <v>س4</v>
      </c>
      <c r="C801" s="258" t="s">
        <v>267</v>
      </c>
      <c r="D801" s="258" t="s">
        <v>267</v>
      </c>
      <c r="E801" s="258" t="s">
        <v>267</v>
      </c>
      <c r="F801" s="258" t="s">
        <v>267</v>
      </c>
      <c r="G801" s="258" t="s">
        <v>267</v>
      </c>
      <c r="H801" s="258" t="s">
        <v>267</v>
      </c>
      <c r="I801" s="258" t="s">
        <v>267</v>
      </c>
      <c r="J801" s="258" t="s">
        <v>265</v>
      </c>
      <c r="K801" s="258" t="s">
        <v>267</v>
      </c>
      <c r="L801" s="258" t="s">
        <v>267</v>
      </c>
      <c r="M801" s="258" t="s">
        <v>267</v>
      </c>
      <c r="N801" s="258" t="s">
        <v>267</v>
      </c>
      <c r="O801" s="258" t="s">
        <v>265</v>
      </c>
      <c r="P801" s="258" t="s">
        <v>265</v>
      </c>
      <c r="Q801" s="258" t="s">
        <v>267</v>
      </c>
      <c r="R801" s="258" t="s">
        <v>267</v>
      </c>
      <c r="S801" s="258" t="s">
        <v>267</v>
      </c>
      <c r="T801" s="258" t="s">
        <v>267</v>
      </c>
      <c r="U801" s="258" t="s">
        <v>267</v>
      </c>
      <c r="V801" s="258" t="s">
        <v>267</v>
      </c>
      <c r="W801" s="258" t="s">
        <v>265</v>
      </c>
      <c r="X801" s="258" t="s">
        <v>267</v>
      </c>
      <c r="Y801" s="258" t="s">
        <v>267</v>
      </c>
      <c r="Z801" s="258" t="s">
        <v>265</v>
      </c>
      <c r="AA801" s="258" t="s">
        <v>267</v>
      </c>
      <c r="AB801" s="258" t="s">
        <v>267</v>
      </c>
      <c r="AC801" s="258" t="s">
        <v>267</v>
      </c>
      <c r="AD801" s="258" t="s">
        <v>265</v>
      </c>
      <c r="AE801" s="258" t="s">
        <v>265</v>
      </c>
      <c r="AF801" s="258" t="s">
        <v>267</v>
      </c>
      <c r="AG801" s="258" t="s">
        <v>266</v>
      </c>
      <c r="AH801" s="258" t="s">
        <v>267</v>
      </c>
      <c r="AI801" s="258" t="s">
        <v>266</v>
      </c>
      <c r="AJ801" s="258" t="s">
        <v>267</v>
      </c>
      <c r="AK801" s="258" t="s">
        <v>267</v>
      </c>
      <c r="AL801" s="258" t="s">
        <v>266</v>
      </c>
      <c r="AM801" s="258" t="s">
        <v>266</v>
      </c>
      <c r="AN801" s="258" t="s">
        <v>266</v>
      </c>
      <c r="AO801" s="258" t="s">
        <v>266</v>
      </c>
      <c r="AP801" s="258" t="s">
        <v>266</v>
      </c>
    </row>
    <row r="802" spans="1:42" x14ac:dyDescent="0.2">
      <c r="A802" s="258">
        <v>214034</v>
      </c>
      <c r="B802" s="258" t="str">
        <f>VLOOKUP(A802,'[2]اعلام كامل'!$A$2:$E$7000,5,0)</f>
        <v>س4</v>
      </c>
      <c r="C802" s="258" t="s">
        <v>267</v>
      </c>
      <c r="D802" s="258" t="s">
        <v>267</v>
      </c>
      <c r="E802" s="258" t="s">
        <v>267</v>
      </c>
      <c r="F802" s="258" t="s">
        <v>267</v>
      </c>
      <c r="G802" s="258" t="s">
        <v>267</v>
      </c>
      <c r="H802" s="258" t="s">
        <v>267</v>
      </c>
      <c r="I802" s="258" t="s">
        <v>267</v>
      </c>
      <c r="J802" s="258" t="s">
        <v>267</v>
      </c>
      <c r="K802" s="258" t="s">
        <v>267</v>
      </c>
      <c r="L802" s="258" t="s">
        <v>267</v>
      </c>
      <c r="M802" s="258" t="s">
        <v>265</v>
      </c>
      <c r="N802" s="258" t="s">
        <v>267</v>
      </c>
      <c r="O802" s="258" t="s">
        <v>267</v>
      </c>
      <c r="P802" s="258" t="s">
        <v>267</v>
      </c>
      <c r="Q802" s="258" t="s">
        <v>267</v>
      </c>
      <c r="R802" s="258" t="s">
        <v>267</v>
      </c>
      <c r="S802" s="258" t="s">
        <v>267</v>
      </c>
      <c r="T802" s="258" t="s">
        <v>267</v>
      </c>
      <c r="U802" s="258" t="s">
        <v>267</v>
      </c>
      <c r="V802" s="258" t="s">
        <v>267</v>
      </c>
      <c r="W802" s="258" t="s">
        <v>266</v>
      </c>
      <c r="X802" s="258" t="s">
        <v>267</v>
      </c>
      <c r="Y802" s="258" t="s">
        <v>267</v>
      </c>
      <c r="Z802" s="258" t="s">
        <v>267</v>
      </c>
      <c r="AA802" s="258" t="s">
        <v>267</v>
      </c>
      <c r="AB802" s="258" t="s">
        <v>267</v>
      </c>
      <c r="AC802" s="258" t="s">
        <v>267</v>
      </c>
      <c r="AD802" s="258" t="s">
        <v>267</v>
      </c>
      <c r="AE802" s="258" t="s">
        <v>267</v>
      </c>
      <c r="AF802" s="258" t="s">
        <v>265</v>
      </c>
      <c r="AG802" s="258" t="s">
        <v>266</v>
      </c>
      <c r="AH802" s="258" t="s">
        <v>267</v>
      </c>
      <c r="AI802" s="258" t="s">
        <v>267</v>
      </c>
      <c r="AJ802" s="258" t="s">
        <v>267</v>
      </c>
      <c r="AK802" s="258" t="s">
        <v>267</v>
      </c>
      <c r="AL802" s="258" t="s">
        <v>266</v>
      </c>
      <c r="AM802" s="258" t="s">
        <v>266</v>
      </c>
      <c r="AN802" s="258" t="s">
        <v>266</v>
      </c>
      <c r="AO802" s="258" t="s">
        <v>266</v>
      </c>
      <c r="AP802" s="258" t="s">
        <v>266</v>
      </c>
    </row>
    <row r="803" spans="1:42" x14ac:dyDescent="0.2">
      <c r="A803" s="258">
        <v>214035</v>
      </c>
      <c r="B803" s="258" t="str">
        <f>VLOOKUP(A803,'[2]اعلام كامل'!$A$2:$E$7000,5,0)</f>
        <v>س4</v>
      </c>
      <c r="C803" s="258" t="s">
        <v>266</v>
      </c>
      <c r="D803" s="258" t="s">
        <v>267</v>
      </c>
      <c r="E803" s="258" t="s">
        <v>267</v>
      </c>
      <c r="F803" s="258" t="s">
        <v>267</v>
      </c>
      <c r="G803" s="258" t="s">
        <v>267</v>
      </c>
      <c r="H803" s="258" t="s">
        <v>267</v>
      </c>
      <c r="I803" s="258" t="s">
        <v>267</v>
      </c>
      <c r="J803" s="258" t="s">
        <v>267</v>
      </c>
      <c r="K803" s="258" t="s">
        <v>267</v>
      </c>
      <c r="L803" s="258" t="s">
        <v>267</v>
      </c>
      <c r="M803" s="258" t="s">
        <v>267</v>
      </c>
      <c r="N803" s="258" t="s">
        <v>267</v>
      </c>
      <c r="O803" s="258" t="s">
        <v>267</v>
      </c>
      <c r="P803" s="258" t="s">
        <v>267</v>
      </c>
      <c r="Q803" s="258" t="s">
        <v>267</v>
      </c>
      <c r="R803" s="258" t="s">
        <v>267</v>
      </c>
      <c r="S803" s="258" t="s">
        <v>265</v>
      </c>
      <c r="T803" s="258" t="s">
        <v>267</v>
      </c>
      <c r="U803" s="258" t="s">
        <v>267</v>
      </c>
      <c r="V803" s="258" t="s">
        <v>267</v>
      </c>
      <c r="W803" s="258" t="s">
        <v>267</v>
      </c>
      <c r="X803" s="258" t="s">
        <v>267</v>
      </c>
      <c r="Y803" s="258" t="s">
        <v>266</v>
      </c>
      <c r="Z803" s="258" t="s">
        <v>267</v>
      </c>
      <c r="AA803" s="258" t="s">
        <v>267</v>
      </c>
      <c r="AB803" s="258" t="s">
        <v>267</v>
      </c>
      <c r="AC803" s="258" t="s">
        <v>267</v>
      </c>
      <c r="AD803" s="258" t="s">
        <v>267</v>
      </c>
      <c r="AE803" s="258" t="s">
        <v>266</v>
      </c>
      <c r="AF803" s="258" t="s">
        <v>267</v>
      </c>
      <c r="AG803" s="258" t="s">
        <v>267</v>
      </c>
      <c r="AH803" s="258" t="s">
        <v>267</v>
      </c>
      <c r="AI803" s="258" t="s">
        <v>267</v>
      </c>
      <c r="AJ803" s="258" t="s">
        <v>267</v>
      </c>
      <c r="AK803" s="258" t="s">
        <v>267</v>
      </c>
      <c r="AL803" s="258" t="s">
        <v>266</v>
      </c>
      <c r="AM803" s="258" t="s">
        <v>266</v>
      </c>
      <c r="AN803" s="258" t="s">
        <v>266</v>
      </c>
      <c r="AO803" s="258" t="s">
        <v>266</v>
      </c>
      <c r="AP803" s="258" t="s">
        <v>266</v>
      </c>
    </row>
    <row r="804" spans="1:42" x14ac:dyDescent="0.2">
      <c r="A804" s="258">
        <v>214049</v>
      </c>
      <c r="B804" s="258" t="str">
        <f>VLOOKUP(A804,'[2]اعلام كامل'!$A$2:$E$7000,5,0)</f>
        <v>س4</v>
      </c>
      <c r="C804" s="258" t="s">
        <v>267</v>
      </c>
      <c r="D804" s="258" t="s">
        <v>267</v>
      </c>
      <c r="E804" s="258" t="s">
        <v>267</v>
      </c>
      <c r="F804" s="258" t="s">
        <v>267</v>
      </c>
      <c r="G804" s="258" t="s">
        <v>267</v>
      </c>
      <c r="H804" s="258" t="s">
        <v>267</v>
      </c>
      <c r="I804" s="258" t="s">
        <v>267</v>
      </c>
      <c r="J804" s="258" t="s">
        <v>267</v>
      </c>
      <c r="K804" s="258" t="s">
        <v>267</v>
      </c>
      <c r="L804" s="258" t="s">
        <v>267</v>
      </c>
      <c r="M804" s="258" t="s">
        <v>267</v>
      </c>
      <c r="N804" s="258" t="s">
        <v>267</v>
      </c>
      <c r="O804" s="258" t="s">
        <v>267</v>
      </c>
      <c r="P804" s="258" t="s">
        <v>267</v>
      </c>
      <c r="Q804" s="258" t="s">
        <v>267</v>
      </c>
      <c r="R804" s="258" t="s">
        <v>265</v>
      </c>
      <c r="S804" s="258" t="s">
        <v>267</v>
      </c>
      <c r="T804" s="258" t="s">
        <v>267</v>
      </c>
      <c r="U804" s="258" t="s">
        <v>267</v>
      </c>
      <c r="V804" s="258" t="s">
        <v>267</v>
      </c>
      <c r="W804" s="258" t="s">
        <v>265</v>
      </c>
      <c r="X804" s="258" t="s">
        <v>267</v>
      </c>
      <c r="Y804" s="258" t="s">
        <v>267</v>
      </c>
      <c r="Z804" s="258" t="s">
        <v>267</v>
      </c>
      <c r="AA804" s="258" t="s">
        <v>265</v>
      </c>
      <c r="AB804" s="258" t="s">
        <v>267</v>
      </c>
      <c r="AC804" s="258" t="s">
        <v>267</v>
      </c>
      <c r="AD804" s="258" t="s">
        <v>265</v>
      </c>
      <c r="AE804" s="258" t="s">
        <v>265</v>
      </c>
      <c r="AF804" s="258" t="s">
        <v>267</v>
      </c>
      <c r="AG804" s="258" t="s">
        <v>267</v>
      </c>
      <c r="AH804" s="258" t="s">
        <v>267</v>
      </c>
      <c r="AI804" s="258" t="s">
        <v>267</v>
      </c>
      <c r="AJ804" s="258" t="s">
        <v>267</v>
      </c>
      <c r="AK804" s="258" t="s">
        <v>267</v>
      </c>
      <c r="AL804" s="258" t="s">
        <v>266</v>
      </c>
      <c r="AM804" s="258" t="s">
        <v>266</v>
      </c>
      <c r="AN804" s="258" t="s">
        <v>266</v>
      </c>
      <c r="AO804" s="258" t="s">
        <v>266</v>
      </c>
      <c r="AP804" s="258" t="s">
        <v>266</v>
      </c>
    </row>
    <row r="805" spans="1:42" x14ac:dyDescent="0.2">
      <c r="A805" s="258">
        <v>214060</v>
      </c>
      <c r="B805" s="258" t="str">
        <f>VLOOKUP(A805,'[2]اعلام كامل'!$A$2:$E$7000,5,0)</f>
        <v>س4</v>
      </c>
      <c r="C805" s="258" t="s">
        <v>267</v>
      </c>
      <c r="D805" s="258" t="s">
        <v>267</v>
      </c>
      <c r="E805" s="258" t="s">
        <v>267</v>
      </c>
      <c r="F805" s="258" t="s">
        <v>267</v>
      </c>
      <c r="G805" s="258" t="s">
        <v>267</v>
      </c>
      <c r="H805" s="258" t="s">
        <v>267</v>
      </c>
      <c r="I805" s="258" t="s">
        <v>267</v>
      </c>
      <c r="J805" s="258" t="s">
        <v>267</v>
      </c>
      <c r="K805" s="258" t="s">
        <v>267</v>
      </c>
      <c r="L805" s="258" t="s">
        <v>267</v>
      </c>
      <c r="M805" s="258" t="s">
        <v>267</v>
      </c>
      <c r="N805" s="258" t="s">
        <v>267</v>
      </c>
      <c r="O805" s="258" t="s">
        <v>267</v>
      </c>
      <c r="P805" s="258" t="s">
        <v>267</v>
      </c>
      <c r="Q805" s="258" t="s">
        <v>266</v>
      </c>
      <c r="R805" s="258" t="s">
        <v>267</v>
      </c>
      <c r="S805" s="258" t="s">
        <v>267</v>
      </c>
      <c r="T805" s="258" t="s">
        <v>267</v>
      </c>
      <c r="U805" s="258" t="s">
        <v>267</v>
      </c>
      <c r="V805" s="258" t="s">
        <v>267</v>
      </c>
      <c r="W805" s="258" t="s">
        <v>267</v>
      </c>
      <c r="X805" s="258" t="s">
        <v>267</v>
      </c>
      <c r="Y805" s="258" t="s">
        <v>267</v>
      </c>
      <c r="Z805" s="258" t="s">
        <v>267</v>
      </c>
      <c r="AA805" s="258" t="s">
        <v>267</v>
      </c>
      <c r="AB805" s="258" t="s">
        <v>267</v>
      </c>
      <c r="AC805" s="258" t="s">
        <v>267</v>
      </c>
      <c r="AD805" s="258" t="s">
        <v>267</v>
      </c>
      <c r="AE805" s="258" t="s">
        <v>267</v>
      </c>
      <c r="AF805" s="258" t="s">
        <v>267</v>
      </c>
      <c r="AG805" s="258" t="s">
        <v>267</v>
      </c>
      <c r="AH805" s="258" t="s">
        <v>267</v>
      </c>
      <c r="AI805" s="258" t="s">
        <v>267</v>
      </c>
      <c r="AJ805" s="258" t="s">
        <v>267</v>
      </c>
      <c r="AK805" s="258" t="s">
        <v>267</v>
      </c>
      <c r="AL805" s="258" t="s">
        <v>266</v>
      </c>
      <c r="AM805" s="258" t="s">
        <v>266</v>
      </c>
      <c r="AN805" s="258" t="s">
        <v>266</v>
      </c>
      <c r="AO805" s="258" t="s">
        <v>266</v>
      </c>
      <c r="AP805" s="258" t="s">
        <v>266</v>
      </c>
    </row>
    <row r="806" spans="1:42" x14ac:dyDescent="0.2">
      <c r="A806" s="258">
        <v>214074</v>
      </c>
      <c r="B806" s="258" t="str">
        <f>VLOOKUP(A806,'[2]اعلام كامل'!$A$2:$E$7000,5,0)</f>
        <v>س4</v>
      </c>
      <c r="C806" s="258" t="s">
        <v>267</v>
      </c>
      <c r="D806" s="258" t="s">
        <v>267</v>
      </c>
      <c r="E806" s="258" t="s">
        <v>265</v>
      </c>
      <c r="F806" s="258" t="s">
        <v>267</v>
      </c>
      <c r="G806" s="258" t="s">
        <v>265</v>
      </c>
      <c r="H806" s="258" t="s">
        <v>267</v>
      </c>
      <c r="I806" s="258" t="s">
        <v>267</v>
      </c>
      <c r="J806" s="258" t="s">
        <v>267</v>
      </c>
      <c r="K806" s="258" t="s">
        <v>265</v>
      </c>
      <c r="L806" s="258" t="s">
        <v>267</v>
      </c>
      <c r="M806" s="258" t="s">
        <v>267</v>
      </c>
      <c r="N806" s="258" t="s">
        <v>267</v>
      </c>
      <c r="O806" s="258" t="s">
        <v>265</v>
      </c>
      <c r="P806" s="258" t="s">
        <v>267</v>
      </c>
      <c r="Q806" s="258" t="s">
        <v>267</v>
      </c>
      <c r="R806" s="258" t="s">
        <v>265</v>
      </c>
      <c r="S806" s="258" t="s">
        <v>265</v>
      </c>
      <c r="T806" s="258" t="s">
        <v>267</v>
      </c>
      <c r="U806" s="258" t="s">
        <v>267</v>
      </c>
      <c r="V806" s="258" t="s">
        <v>267</v>
      </c>
      <c r="W806" s="258" t="s">
        <v>265</v>
      </c>
      <c r="X806" s="258" t="s">
        <v>267</v>
      </c>
      <c r="Y806" s="258" t="s">
        <v>267</v>
      </c>
      <c r="Z806" s="258" t="s">
        <v>265</v>
      </c>
      <c r="AA806" s="258" t="s">
        <v>265</v>
      </c>
      <c r="AB806" s="258" t="s">
        <v>265</v>
      </c>
      <c r="AC806" s="258" t="s">
        <v>267</v>
      </c>
      <c r="AD806" s="258" t="s">
        <v>267</v>
      </c>
      <c r="AE806" s="258" t="s">
        <v>265</v>
      </c>
      <c r="AF806" s="258" t="s">
        <v>265</v>
      </c>
      <c r="AG806" s="258" t="s">
        <v>266</v>
      </c>
      <c r="AH806" s="258" t="s">
        <v>267</v>
      </c>
      <c r="AI806" s="258" t="s">
        <v>267</v>
      </c>
      <c r="AJ806" s="258" t="s">
        <v>267</v>
      </c>
      <c r="AK806" s="258" t="s">
        <v>267</v>
      </c>
      <c r="AL806" s="258" t="s">
        <v>266</v>
      </c>
      <c r="AM806" s="258" t="s">
        <v>266</v>
      </c>
      <c r="AN806" s="258" t="s">
        <v>266</v>
      </c>
      <c r="AO806" s="258" t="s">
        <v>266</v>
      </c>
      <c r="AP806" s="258" t="s">
        <v>266</v>
      </c>
    </row>
    <row r="807" spans="1:42" x14ac:dyDescent="0.2">
      <c r="A807" s="258">
        <v>214092</v>
      </c>
      <c r="B807" s="258" t="str">
        <f>VLOOKUP(A807,'[2]اعلام كامل'!$A$2:$E$7000,5,0)</f>
        <v>س4</v>
      </c>
      <c r="C807" s="258" t="s">
        <v>267</v>
      </c>
      <c r="D807" s="258" t="s">
        <v>267</v>
      </c>
      <c r="E807" s="258" t="s">
        <v>267</v>
      </c>
      <c r="F807" s="258" t="s">
        <v>267</v>
      </c>
      <c r="G807" s="258" t="s">
        <v>267</v>
      </c>
      <c r="H807" s="258" t="s">
        <v>267</v>
      </c>
      <c r="I807" s="258" t="s">
        <v>267</v>
      </c>
      <c r="J807" s="258" t="s">
        <v>265</v>
      </c>
      <c r="K807" s="258" t="s">
        <v>267</v>
      </c>
      <c r="L807" s="258" t="s">
        <v>265</v>
      </c>
      <c r="M807" s="258" t="s">
        <v>267</v>
      </c>
      <c r="N807" s="258" t="s">
        <v>267</v>
      </c>
      <c r="O807" s="258" t="s">
        <v>267</v>
      </c>
      <c r="P807" s="258" t="s">
        <v>267</v>
      </c>
      <c r="Q807" s="258" t="s">
        <v>267</v>
      </c>
      <c r="R807" s="258" t="s">
        <v>267</v>
      </c>
      <c r="S807" s="258" t="s">
        <v>267</v>
      </c>
      <c r="T807" s="258" t="s">
        <v>267</v>
      </c>
      <c r="U807" s="258" t="s">
        <v>267</v>
      </c>
      <c r="V807" s="258" t="s">
        <v>267</v>
      </c>
      <c r="W807" s="258" t="s">
        <v>265</v>
      </c>
      <c r="X807" s="258" t="s">
        <v>267</v>
      </c>
      <c r="Y807" s="258" t="s">
        <v>267</v>
      </c>
      <c r="Z807" s="258" t="s">
        <v>267</v>
      </c>
      <c r="AA807" s="258" t="s">
        <v>265</v>
      </c>
      <c r="AB807" s="258" t="s">
        <v>267</v>
      </c>
      <c r="AC807" s="258" t="s">
        <v>267</v>
      </c>
      <c r="AD807" s="258" t="s">
        <v>267</v>
      </c>
      <c r="AE807" s="258" t="s">
        <v>267</v>
      </c>
      <c r="AF807" s="258" t="s">
        <v>265</v>
      </c>
      <c r="AG807" s="258" t="s">
        <v>267</v>
      </c>
      <c r="AH807" s="258" t="s">
        <v>267</v>
      </c>
      <c r="AI807" s="258" t="s">
        <v>267</v>
      </c>
      <c r="AJ807" s="258" t="s">
        <v>267</v>
      </c>
      <c r="AK807" s="258" t="s">
        <v>267</v>
      </c>
      <c r="AL807" s="258" t="s">
        <v>266</v>
      </c>
      <c r="AM807" s="258" t="s">
        <v>266</v>
      </c>
      <c r="AN807" s="258" t="s">
        <v>266</v>
      </c>
      <c r="AO807" s="258" t="s">
        <v>266</v>
      </c>
      <c r="AP807" s="258" t="s">
        <v>266</v>
      </c>
    </row>
    <row r="808" spans="1:42" x14ac:dyDescent="0.2">
      <c r="A808" s="258">
        <v>214107</v>
      </c>
      <c r="B808" s="258" t="str">
        <f>VLOOKUP(A808,'[2]اعلام كامل'!$A$2:$E$7000,5,0)</f>
        <v>س4</v>
      </c>
      <c r="C808" s="258" t="s">
        <v>267</v>
      </c>
      <c r="D808" s="258" t="s">
        <v>267</v>
      </c>
      <c r="E808" s="258" t="s">
        <v>267</v>
      </c>
      <c r="F808" s="258" t="s">
        <v>265</v>
      </c>
      <c r="G808" s="258" t="s">
        <v>267</v>
      </c>
      <c r="H808" s="258" t="s">
        <v>267</v>
      </c>
      <c r="I808" s="258" t="s">
        <v>267</v>
      </c>
      <c r="J808" s="258" t="s">
        <v>266</v>
      </c>
      <c r="K808" s="258" t="s">
        <v>267</v>
      </c>
      <c r="L808" s="258" t="s">
        <v>267</v>
      </c>
      <c r="M808" s="258" t="s">
        <v>265</v>
      </c>
      <c r="N808" s="258" t="s">
        <v>267</v>
      </c>
      <c r="O808" s="258" t="s">
        <v>267</v>
      </c>
      <c r="P808" s="258" t="s">
        <v>267</v>
      </c>
      <c r="Q808" s="258" t="s">
        <v>267</v>
      </c>
      <c r="R808" s="258" t="s">
        <v>267</v>
      </c>
      <c r="S808" s="258" t="s">
        <v>267</v>
      </c>
      <c r="T808" s="258" t="s">
        <v>265</v>
      </c>
      <c r="U808" s="258" t="s">
        <v>267</v>
      </c>
      <c r="V808" s="258" t="s">
        <v>267</v>
      </c>
      <c r="W808" s="258" t="s">
        <v>267</v>
      </c>
      <c r="X808" s="258" t="s">
        <v>267</v>
      </c>
      <c r="Y808" s="258" t="s">
        <v>267</v>
      </c>
      <c r="Z808" s="258" t="s">
        <v>267</v>
      </c>
      <c r="AA808" s="258" t="s">
        <v>267</v>
      </c>
      <c r="AB808" s="258" t="s">
        <v>267</v>
      </c>
      <c r="AC808" s="258" t="s">
        <v>267</v>
      </c>
      <c r="AD808" s="258" t="s">
        <v>267</v>
      </c>
      <c r="AE808" s="258" t="s">
        <v>267</v>
      </c>
      <c r="AF808" s="258" t="s">
        <v>267</v>
      </c>
      <c r="AG808" s="258" t="s">
        <v>267</v>
      </c>
      <c r="AH808" s="258" t="s">
        <v>267</v>
      </c>
      <c r="AI808" s="258" t="s">
        <v>267</v>
      </c>
      <c r="AJ808" s="258" t="s">
        <v>267</v>
      </c>
      <c r="AK808" s="258" t="s">
        <v>267</v>
      </c>
      <c r="AL808" s="258" t="s">
        <v>266</v>
      </c>
      <c r="AM808" s="258" t="s">
        <v>266</v>
      </c>
      <c r="AN808" s="258" t="s">
        <v>266</v>
      </c>
      <c r="AO808" s="258" t="s">
        <v>266</v>
      </c>
      <c r="AP808" s="258" t="s">
        <v>266</v>
      </c>
    </row>
    <row r="809" spans="1:42" x14ac:dyDescent="0.2">
      <c r="A809" s="258">
        <v>214148</v>
      </c>
      <c r="B809" s="258" t="str">
        <f>VLOOKUP(A809,'[2]اعلام كامل'!$A$2:$E$7000,5,0)</f>
        <v>س4</v>
      </c>
      <c r="C809" s="258" t="s">
        <v>265</v>
      </c>
      <c r="D809" s="258" t="s">
        <v>267</v>
      </c>
      <c r="E809" s="258" t="s">
        <v>267</v>
      </c>
      <c r="F809" s="258" t="s">
        <v>267</v>
      </c>
      <c r="G809" s="258" t="s">
        <v>267</v>
      </c>
      <c r="H809" s="258" t="s">
        <v>267</v>
      </c>
      <c r="I809" s="258" t="s">
        <v>267</v>
      </c>
      <c r="J809" s="258" t="s">
        <v>267</v>
      </c>
      <c r="K809" s="258" t="s">
        <v>267</v>
      </c>
      <c r="L809" s="258" t="s">
        <v>267</v>
      </c>
      <c r="M809" s="258" t="s">
        <v>265</v>
      </c>
      <c r="N809" s="258" t="s">
        <v>267</v>
      </c>
      <c r="O809" s="258" t="s">
        <v>267</v>
      </c>
      <c r="P809" s="258" t="s">
        <v>267</v>
      </c>
      <c r="Q809" s="258" t="s">
        <v>267</v>
      </c>
      <c r="R809" s="258" t="s">
        <v>267</v>
      </c>
      <c r="S809" s="258" t="s">
        <v>267</v>
      </c>
      <c r="T809" s="258" t="s">
        <v>267</v>
      </c>
      <c r="U809" s="258" t="s">
        <v>267</v>
      </c>
      <c r="V809" s="258" t="s">
        <v>267</v>
      </c>
      <c r="W809" s="258" t="s">
        <v>265</v>
      </c>
      <c r="X809" s="258" t="s">
        <v>267</v>
      </c>
      <c r="Y809" s="258" t="s">
        <v>267</v>
      </c>
      <c r="Z809" s="258" t="s">
        <v>267</v>
      </c>
      <c r="AA809" s="258" t="s">
        <v>267</v>
      </c>
      <c r="AB809" s="258" t="s">
        <v>267</v>
      </c>
      <c r="AC809" s="258" t="s">
        <v>267</v>
      </c>
      <c r="AD809" s="258" t="s">
        <v>267</v>
      </c>
      <c r="AE809" s="258" t="s">
        <v>266</v>
      </c>
      <c r="AF809" s="258" t="s">
        <v>267</v>
      </c>
      <c r="AG809" s="258" t="s">
        <v>267</v>
      </c>
      <c r="AH809" s="258" t="s">
        <v>267</v>
      </c>
      <c r="AI809" s="258" t="s">
        <v>267</v>
      </c>
      <c r="AJ809" s="258" t="s">
        <v>267</v>
      </c>
      <c r="AK809" s="258" t="s">
        <v>267</v>
      </c>
      <c r="AL809" s="258" t="s">
        <v>266</v>
      </c>
      <c r="AM809" s="258" t="s">
        <v>266</v>
      </c>
      <c r="AN809" s="258" t="s">
        <v>266</v>
      </c>
      <c r="AO809" s="258" t="s">
        <v>266</v>
      </c>
      <c r="AP809" s="258" t="s">
        <v>266</v>
      </c>
    </row>
    <row r="810" spans="1:42" x14ac:dyDescent="0.2">
      <c r="A810" s="258">
        <v>214181</v>
      </c>
      <c r="B810" s="258" t="str">
        <f>VLOOKUP(A810,'[2]اعلام كامل'!$A$2:$E$7000,5,0)</f>
        <v>س4</v>
      </c>
      <c r="C810" s="258" t="s">
        <v>267</v>
      </c>
      <c r="D810" s="258" t="s">
        <v>267</v>
      </c>
      <c r="E810" s="258" t="s">
        <v>267</v>
      </c>
      <c r="F810" s="258" t="s">
        <v>267</v>
      </c>
      <c r="G810" s="258" t="s">
        <v>267</v>
      </c>
      <c r="H810" s="258" t="s">
        <v>267</v>
      </c>
      <c r="I810" s="258" t="s">
        <v>267</v>
      </c>
      <c r="J810" s="258" t="s">
        <v>267</v>
      </c>
      <c r="K810" s="258" t="s">
        <v>267</v>
      </c>
      <c r="L810" s="258" t="s">
        <v>267</v>
      </c>
      <c r="M810" s="258" t="s">
        <v>265</v>
      </c>
      <c r="N810" s="258" t="s">
        <v>267</v>
      </c>
      <c r="O810" s="258" t="s">
        <v>267</v>
      </c>
      <c r="P810" s="258" t="s">
        <v>267</v>
      </c>
      <c r="Q810" s="258" t="s">
        <v>267</v>
      </c>
      <c r="R810" s="258" t="s">
        <v>267</v>
      </c>
      <c r="S810" s="258" t="s">
        <v>267</v>
      </c>
      <c r="T810" s="258" t="s">
        <v>267</v>
      </c>
      <c r="U810" s="258" t="s">
        <v>267</v>
      </c>
      <c r="V810" s="258" t="s">
        <v>267</v>
      </c>
      <c r="W810" s="258" t="s">
        <v>267</v>
      </c>
      <c r="X810" s="258" t="s">
        <v>267</v>
      </c>
      <c r="Y810" s="258" t="s">
        <v>267</v>
      </c>
      <c r="Z810" s="258" t="s">
        <v>267</v>
      </c>
      <c r="AA810" s="258" t="s">
        <v>267</v>
      </c>
      <c r="AB810" s="258" t="s">
        <v>267</v>
      </c>
      <c r="AC810" s="258" t="s">
        <v>267</v>
      </c>
      <c r="AD810" s="258" t="s">
        <v>267</v>
      </c>
      <c r="AE810" s="258" t="s">
        <v>267</v>
      </c>
      <c r="AF810" s="258" t="s">
        <v>267</v>
      </c>
      <c r="AG810" s="258" t="s">
        <v>267</v>
      </c>
      <c r="AH810" s="258" t="s">
        <v>267</v>
      </c>
      <c r="AI810" s="258" t="s">
        <v>267</v>
      </c>
      <c r="AJ810" s="258" t="s">
        <v>267</v>
      </c>
      <c r="AK810" s="258" t="s">
        <v>267</v>
      </c>
      <c r="AL810" s="258" t="s">
        <v>266</v>
      </c>
      <c r="AM810" s="258" t="s">
        <v>266</v>
      </c>
      <c r="AN810" s="258" t="s">
        <v>266</v>
      </c>
      <c r="AO810" s="258" t="s">
        <v>266</v>
      </c>
      <c r="AP810" s="258" t="s">
        <v>266</v>
      </c>
    </row>
    <row r="811" spans="1:42" x14ac:dyDescent="0.2">
      <c r="A811" s="258">
        <v>214216</v>
      </c>
      <c r="B811" s="258" t="str">
        <f>VLOOKUP(A811,'[2]اعلام كامل'!$A$2:$E$7000,5,0)</f>
        <v>س4</v>
      </c>
      <c r="C811" s="258" t="s">
        <v>267</v>
      </c>
      <c r="D811" s="258" t="s">
        <v>267</v>
      </c>
      <c r="E811" s="258" t="s">
        <v>267</v>
      </c>
      <c r="F811" s="258" t="s">
        <v>267</v>
      </c>
      <c r="G811" s="258" t="s">
        <v>267</v>
      </c>
      <c r="H811" s="258" t="s">
        <v>267</v>
      </c>
      <c r="I811" s="258" t="s">
        <v>267</v>
      </c>
      <c r="J811" s="258" t="s">
        <v>265</v>
      </c>
      <c r="K811" s="258" t="s">
        <v>265</v>
      </c>
      <c r="L811" s="258" t="s">
        <v>265</v>
      </c>
      <c r="M811" s="258" t="s">
        <v>267</v>
      </c>
      <c r="N811" s="258" t="s">
        <v>267</v>
      </c>
      <c r="O811" s="258" t="s">
        <v>267</v>
      </c>
      <c r="P811" s="258" t="s">
        <v>267</v>
      </c>
      <c r="Q811" s="258" t="s">
        <v>265</v>
      </c>
      <c r="R811" s="258" t="s">
        <v>267</v>
      </c>
      <c r="S811" s="258" t="s">
        <v>267</v>
      </c>
      <c r="T811" s="258" t="s">
        <v>267</v>
      </c>
      <c r="U811" s="258" t="s">
        <v>267</v>
      </c>
      <c r="V811" s="258" t="s">
        <v>267</v>
      </c>
      <c r="W811" s="258" t="s">
        <v>265</v>
      </c>
      <c r="X811" s="258" t="s">
        <v>265</v>
      </c>
      <c r="Y811" s="258" t="s">
        <v>265</v>
      </c>
      <c r="Z811" s="258" t="s">
        <v>267</v>
      </c>
      <c r="AA811" s="258" t="s">
        <v>265</v>
      </c>
      <c r="AB811" s="258" t="s">
        <v>267</v>
      </c>
      <c r="AC811" s="258" t="s">
        <v>267</v>
      </c>
      <c r="AD811" s="258" t="s">
        <v>267</v>
      </c>
      <c r="AE811" s="258" t="s">
        <v>266</v>
      </c>
      <c r="AF811" s="258" t="s">
        <v>267</v>
      </c>
      <c r="AG811" s="258" t="s">
        <v>267</v>
      </c>
      <c r="AH811" s="258" t="s">
        <v>267</v>
      </c>
      <c r="AI811" s="258" t="s">
        <v>266</v>
      </c>
      <c r="AJ811" s="258" t="s">
        <v>267</v>
      </c>
      <c r="AK811" s="258" t="s">
        <v>266</v>
      </c>
      <c r="AL811" s="258" t="s">
        <v>266</v>
      </c>
      <c r="AM811" s="258" t="s">
        <v>266</v>
      </c>
      <c r="AN811" s="258" t="s">
        <v>266</v>
      </c>
      <c r="AO811" s="258" t="s">
        <v>266</v>
      </c>
      <c r="AP811" s="258" t="s">
        <v>266</v>
      </c>
    </row>
    <row r="812" spans="1:42" x14ac:dyDescent="0.2">
      <c r="A812" s="258">
        <v>214227</v>
      </c>
      <c r="B812" s="258" t="str">
        <f>VLOOKUP(A812,'[2]اعلام كامل'!$A$2:$E$7000,5,0)</f>
        <v>س4</v>
      </c>
      <c r="C812" s="258" t="s">
        <v>266</v>
      </c>
      <c r="D812" s="258" t="s">
        <v>265</v>
      </c>
      <c r="E812" s="258" t="s">
        <v>265</v>
      </c>
      <c r="F812" s="258" t="s">
        <v>265</v>
      </c>
      <c r="G812" s="258" t="s">
        <v>267</v>
      </c>
      <c r="H812" s="258" t="s">
        <v>267</v>
      </c>
      <c r="I812" s="258" t="s">
        <v>267</v>
      </c>
      <c r="J812" s="258" t="s">
        <v>266</v>
      </c>
      <c r="K812" s="258" t="s">
        <v>267</v>
      </c>
      <c r="L812" s="258" t="s">
        <v>266</v>
      </c>
      <c r="M812" s="258" t="s">
        <v>267</v>
      </c>
      <c r="N812" s="258" t="s">
        <v>267</v>
      </c>
      <c r="O812" s="258" t="s">
        <v>267</v>
      </c>
      <c r="P812" s="258" t="s">
        <v>267</v>
      </c>
      <c r="Q812" s="258" t="s">
        <v>267</v>
      </c>
      <c r="R812" s="258" t="s">
        <v>267</v>
      </c>
      <c r="S812" s="258" t="s">
        <v>267</v>
      </c>
      <c r="T812" s="258" t="s">
        <v>267</v>
      </c>
      <c r="U812" s="258" t="s">
        <v>267</v>
      </c>
      <c r="V812" s="258" t="s">
        <v>267</v>
      </c>
      <c r="W812" s="258" t="s">
        <v>267</v>
      </c>
      <c r="X812" s="258" t="s">
        <v>267</v>
      </c>
      <c r="Y812" s="258" t="s">
        <v>267</v>
      </c>
      <c r="Z812" s="258" t="s">
        <v>267</v>
      </c>
      <c r="AA812" s="258" t="s">
        <v>267</v>
      </c>
      <c r="AB812" s="258" t="s">
        <v>267</v>
      </c>
      <c r="AC812" s="258" t="s">
        <v>267</v>
      </c>
      <c r="AD812" s="258" t="s">
        <v>267</v>
      </c>
      <c r="AE812" s="258" t="s">
        <v>267</v>
      </c>
      <c r="AF812" s="258" t="s">
        <v>267</v>
      </c>
      <c r="AG812" s="258" t="s">
        <v>267</v>
      </c>
      <c r="AH812" s="258" t="s">
        <v>267</v>
      </c>
      <c r="AI812" s="258" t="s">
        <v>267</v>
      </c>
      <c r="AJ812" s="258" t="s">
        <v>267</v>
      </c>
      <c r="AK812" s="258" t="s">
        <v>267</v>
      </c>
      <c r="AL812" s="258" t="s">
        <v>266</v>
      </c>
      <c r="AM812" s="258" t="s">
        <v>266</v>
      </c>
      <c r="AN812" s="258" t="s">
        <v>266</v>
      </c>
      <c r="AO812" s="258" t="s">
        <v>266</v>
      </c>
      <c r="AP812" s="258" t="s">
        <v>266</v>
      </c>
    </row>
    <row r="813" spans="1:42" x14ac:dyDescent="0.2">
      <c r="A813" s="258">
        <v>214232</v>
      </c>
      <c r="B813" s="258" t="str">
        <f>VLOOKUP(A813,'[2]اعلام كامل'!$A$2:$E$7000,5,0)</f>
        <v>س4</v>
      </c>
      <c r="C813" s="258" t="s">
        <v>267</v>
      </c>
      <c r="D813" s="258" t="s">
        <v>267</v>
      </c>
      <c r="E813" s="258" t="s">
        <v>267</v>
      </c>
      <c r="F813" s="258" t="s">
        <v>267</v>
      </c>
      <c r="G813" s="258" t="s">
        <v>265</v>
      </c>
      <c r="H813" s="258" t="s">
        <v>267</v>
      </c>
      <c r="I813" s="258" t="s">
        <v>267</v>
      </c>
      <c r="J813" s="258" t="s">
        <v>267</v>
      </c>
      <c r="K813" s="258" t="s">
        <v>267</v>
      </c>
      <c r="L813" s="258" t="s">
        <v>267</v>
      </c>
      <c r="M813" s="258" t="s">
        <v>267</v>
      </c>
      <c r="N813" s="258" t="s">
        <v>267</v>
      </c>
      <c r="O813" s="258" t="s">
        <v>267</v>
      </c>
      <c r="P813" s="258" t="s">
        <v>267</v>
      </c>
      <c r="Q813" s="258" t="s">
        <v>267</v>
      </c>
      <c r="R813" s="258" t="s">
        <v>267</v>
      </c>
      <c r="S813" s="258" t="s">
        <v>267</v>
      </c>
      <c r="T813" s="258" t="s">
        <v>267</v>
      </c>
      <c r="U813" s="258" t="s">
        <v>267</v>
      </c>
      <c r="V813" s="258" t="s">
        <v>267</v>
      </c>
      <c r="W813" s="258" t="s">
        <v>265</v>
      </c>
      <c r="X813" s="258" t="s">
        <v>267</v>
      </c>
      <c r="Y813" s="258" t="s">
        <v>267</v>
      </c>
      <c r="Z813" s="258" t="s">
        <v>267</v>
      </c>
      <c r="AA813" s="258" t="s">
        <v>267</v>
      </c>
      <c r="AB813" s="258" t="s">
        <v>267</v>
      </c>
      <c r="AC813" s="258" t="s">
        <v>267</v>
      </c>
      <c r="AD813" s="258" t="s">
        <v>267</v>
      </c>
      <c r="AE813" s="258" t="s">
        <v>267</v>
      </c>
      <c r="AF813" s="258" t="s">
        <v>267</v>
      </c>
      <c r="AG813" s="258" t="s">
        <v>267</v>
      </c>
      <c r="AH813" s="258" t="s">
        <v>267</v>
      </c>
      <c r="AI813" s="258" t="s">
        <v>267</v>
      </c>
      <c r="AJ813" s="258" t="s">
        <v>267</v>
      </c>
      <c r="AK813" s="258" t="s">
        <v>267</v>
      </c>
      <c r="AL813" s="258" t="s">
        <v>266</v>
      </c>
      <c r="AM813" s="258" t="s">
        <v>266</v>
      </c>
      <c r="AN813" s="258" t="s">
        <v>266</v>
      </c>
      <c r="AO813" s="258" t="s">
        <v>266</v>
      </c>
      <c r="AP813" s="258" t="s">
        <v>266</v>
      </c>
    </row>
    <row r="814" spans="1:42" x14ac:dyDescent="0.2">
      <c r="A814" s="258">
        <v>214311</v>
      </c>
      <c r="B814" s="258" t="str">
        <f>VLOOKUP(A814,'[2]اعلام كامل'!$A$2:$E$7000,5,0)</f>
        <v>س4</v>
      </c>
      <c r="C814" s="258" t="s">
        <v>267</v>
      </c>
      <c r="D814" s="258" t="s">
        <v>267</v>
      </c>
      <c r="E814" s="258" t="s">
        <v>267</v>
      </c>
      <c r="F814" s="258" t="s">
        <v>267</v>
      </c>
      <c r="G814" s="258" t="s">
        <v>265</v>
      </c>
      <c r="H814" s="258" t="s">
        <v>267</v>
      </c>
      <c r="I814" s="258" t="s">
        <v>267</v>
      </c>
      <c r="J814" s="258" t="s">
        <v>265</v>
      </c>
      <c r="K814" s="258" t="s">
        <v>267</v>
      </c>
      <c r="L814" s="258" t="s">
        <v>267</v>
      </c>
      <c r="M814" s="258" t="s">
        <v>267</v>
      </c>
      <c r="N814" s="258" t="s">
        <v>267</v>
      </c>
      <c r="O814" s="258" t="s">
        <v>267</v>
      </c>
      <c r="P814" s="258" t="s">
        <v>267</v>
      </c>
      <c r="Q814" s="258" t="s">
        <v>267</v>
      </c>
      <c r="R814" s="258" t="s">
        <v>267</v>
      </c>
      <c r="S814" s="258" t="s">
        <v>265</v>
      </c>
      <c r="T814" s="258" t="s">
        <v>267</v>
      </c>
      <c r="U814" s="258" t="s">
        <v>267</v>
      </c>
      <c r="V814" s="258" t="s">
        <v>267</v>
      </c>
      <c r="W814" s="258" t="s">
        <v>267</v>
      </c>
      <c r="X814" s="258" t="s">
        <v>267</v>
      </c>
      <c r="Y814" s="258" t="s">
        <v>267</v>
      </c>
      <c r="Z814" s="258" t="s">
        <v>265</v>
      </c>
      <c r="AA814" s="258" t="s">
        <v>267</v>
      </c>
      <c r="AB814" s="258" t="s">
        <v>267</v>
      </c>
      <c r="AC814" s="258" t="s">
        <v>267</v>
      </c>
      <c r="AD814" s="258" t="s">
        <v>267</v>
      </c>
      <c r="AE814" s="258" t="s">
        <v>267</v>
      </c>
      <c r="AF814" s="258" t="s">
        <v>265</v>
      </c>
      <c r="AG814" s="258" t="s">
        <v>266</v>
      </c>
      <c r="AH814" s="258" t="s">
        <v>267</v>
      </c>
      <c r="AI814" s="258" t="s">
        <v>267</v>
      </c>
      <c r="AJ814" s="258" t="s">
        <v>267</v>
      </c>
      <c r="AK814" s="258" t="s">
        <v>267</v>
      </c>
      <c r="AL814" s="258" t="s">
        <v>266</v>
      </c>
      <c r="AM814" s="258" t="s">
        <v>266</v>
      </c>
      <c r="AN814" s="258" t="s">
        <v>266</v>
      </c>
      <c r="AO814" s="258" t="s">
        <v>266</v>
      </c>
      <c r="AP814" s="258" t="s">
        <v>266</v>
      </c>
    </row>
    <row r="815" spans="1:42" x14ac:dyDescent="0.2">
      <c r="A815" s="258">
        <v>214346</v>
      </c>
      <c r="B815" s="258" t="str">
        <f>VLOOKUP(A815,'[2]اعلام كامل'!$A$2:$E$7000,5,0)</f>
        <v>س4</v>
      </c>
      <c r="C815" s="258" t="s">
        <v>267</v>
      </c>
      <c r="D815" s="258" t="s">
        <v>267</v>
      </c>
      <c r="E815" s="258" t="s">
        <v>267</v>
      </c>
      <c r="F815" s="258" t="s">
        <v>265</v>
      </c>
      <c r="G815" s="258" t="s">
        <v>267</v>
      </c>
      <c r="H815" s="258" t="s">
        <v>267</v>
      </c>
      <c r="I815" s="258" t="s">
        <v>265</v>
      </c>
      <c r="J815" s="258" t="s">
        <v>267</v>
      </c>
      <c r="K815" s="258" t="s">
        <v>265</v>
      </c>
      <c r="L815" s="258" t="s">
        <v>267</v>
      </c>
      <c r="M815" s="258" t="s">
        <v>267</v>
      </c>
      <c r="N815" s="258" t="s">
        <v>265</v>
      </c>
      <c r="O815" s="258" t="s">
        <v>267</v>
      </c>
      <c r="P815" s="258" t="s">
        <v>267</v>
      </c>
      <c r="Q815" s="258" t="s">
        <v>267</v>
      </c>
      <c r="R815" s="258" t="s">
        <v>265</v>
      </c>
      <c r="S815" s="258" t="s">
        <v>265</v>
      </c>
      <c r="T815" s="258" t="s">
        <v>267</v>
      </c>
      <c r="U815" s="258" t="s">
        <v>267</v>
      </c>
      <c r="V815" s="258" t="s">
        <v>267</v>
      </c>
      <c r="W815" s="258" t="s">
        <v>267</v>
      </c>
      <c r="X815" s="258" t="s">
        <v>265</v>
      </c>
      <c r="Y815" s="258" t="s">
        <v>265</v>
      </c>
      <c r="Z815" s="258" t="s">
        <v>265</v>
      </c>
      <c r="AA815" s="258" t="s">
        <v>265</v>
      </c>
      <c r="AB815" s="258" t="s">
        <v>267</v>
      </c>
      <c r="AC815" s="258" t="s">
        <v>267</v>
      </c>
      <c r="AD815" s="258" t="s">
        <v>267</v>
      </c>
      <c r="AE815" s="258" t="s">
        <v>267</v>
      </c>
      <c r="AF815" s="258" t="s">
        <v>267</v>
      </c>
      <c r="AG815" s="258" t="s">
        <v>267</v>
      </c>
      <c r="AH815" s="258" t="s">
        <v>267</v>
      </c>
      <c r="AI815" s="258" t="s">
        <v>267</v>
      </c>
      <c r="AJ815" s="258" t="s">
        <v>267</v>
      </c>
      <c r="AK815" s="258" t="s">
        <v>267</v>
      </c>
      <c r="AL815" s="258" t="s">
        <v>266</v>
      </c>
      <c r="AM815" s="258" t="s">
        <v>266</v>
      </c>
      <c r="AN815" s="258" t="s">
        <v>266</v>
      </c>
      <c r="AO815" s="258" t="s">
        <v>266</v>
      </c>
      <c r="AP815" s="258" t="s">
        <v>266</v>
      </c>
    </row>
    <row r="816" spans="1:42" x14ac:dyDescent="0.2">
      <c r="A816" s="258">
        <v>214360</v>
      </c>
      <c r="B816" s="258" t="str">
        <f>VLOOKUP(A816,'[2]اعلام كامل'!$A$2:$E$7000,5,0)</f>
        <v>س4</v>
      </c>
      <c r="C816" s="258" t="s">
        <v>266</v>
      </c>
      <c r="D816" s="258" t="s">
        <v>267</v>
      </c>
      <c r="E816" s="258" t="s">
        <v>267</v>
      </c>
      <c r="F816" s="258" t="s">
        <v>267</v>
      </c>
      <c r="G816" s="258" t="s">
        <v>266</v>
      </c>
      <c r="H816" s="258" t="s">
        <v>267</v>
      </c>
      <c r="I816" s="258" t="s">
        <v>265</v>
      </c>
      <c r="J816" s="258" t="s">
        <v>267</v>
      </c>
      <c r="K816" s="258" t="s">
        <v>267</v>
      </c>
      <c r="L816" s="258" t="s">
        <v>267</v>
      </c>
      <c r="M816" s="258" t="s">
        <v>265</v>
      </c>
      <c r="N816" s="258" t="s">
        <v>267</v>
      </c>
      <c r="O816" s="258" t="s">
        <v>267</v>
      </c>
      <c r="P816" s="258" t="s">
        <v>267</v>
      </c>
      <c r="Q816" s="258" t="s">
        <v>267</v>
      </c>
      <c r="R816" s="258" t="s">
        <v>267</v>
      </c>
      <c r="S816" s="258" t="s">
        <v>265</v>
      </c>
      <c r="T816" s="258" t="s">
        <v>267</v>
      </c>
      <c r="U816" s="258" t="s">
        <v>267</v>
      </c>
      <c r="V816" s="258" t="s">
        <v>267</v>
      </c>
      <c r="W816" s="258" t="s">
        <v>267</v>
      </c>
      <c r="X816" s="258" t="s">
        <v>267</v>
      </c>
      <c r="Y816" s="258" t="s">
        <v>267</v>
      </c>
      <c r="Z816" s="258" t="s">
        <v>267</v>
      </c>
      <c r="AA816" s="258" t="s">
        <v>267</v>
      </c>
      <c r="AB816" s="258" t="s">
        <v>267</v>
      </c>
      <c r="AC816" s="258" t="s">
        <v>267</v>
      </c>
      <c r="AD816" s="258" t="s">
        <v>267</v>
      </c>
      <c r="AE816" s="258" t="s">
        <v>267</v>
      </c>
      <c r="AF816" s="258" t="s">
        <v>267</v>
      </c>
      <c r="AG816" s="258" t="s">
        <v>267</v>
      </c>
      <c r="AH816" s="258" t="s">
        <v>267</v>
      </c>
      <c r="AI816" s="258" t="s">
        <v>267</v>
      </c>
      <c r="AJ816" s="258" t="s">
        <v>267</v>
      </c>
      <c r="AK816" s="258" t="s">
        <v>267</v>
      </c>
      <c r="AL816" s="258" t="s">
        <v>266</v>
      </c>
      <c r="AM816" s="258" t="s">
        <v>266</v>
      </c>
      <c r="AN816" s="258" t="s">
        <v>266</v>
      </c>
      <c r="AO816" s="258" t="s">
        <v>266</v>
      </c>
      <c r="AP816" s="258" t="s">
        <v>266</v>
      </c>
    </row>
    <row r="817" spans="1:42" x14ac:dyDescent="0.2">
      <c r="A817" s="258">
        <v>214361</v>
      </c>
      <c r="B817" s="258" t="str">
        <f>VLOOKUP(A817,'[2]اعلام كامل'!$A$2:$E$7000,5,0)</f>
        <v>س4</v>
      </c>
      <c r="C817" s="258" t="s">
        <v>265</v>
      </c>
      <c r="D817" s="258" t="s">
        <v>267</v>
      </c>
      <c r="E817" s="258" t="s">
        <v>267</v>
      </c>
      <c r="F817" s="258" t="s">
        <v>265</v>
      </c>
      <c r="G817" s="258" t="s">
        <v>267</v>
      </c>
      <c r="H817" s="258" t="s">
        <v>267</v>
      </c>
      <c r="I817" s="258" t="s">
        <v>267</v>
      </c>
      <c r="J817" s="258" t="s">
        <v>267</v>
      </c>
      <c r="K817" s="258" t="s">
        <v>267</v>
      </c>
      <c r="L817" s="258" t="s">
        <v>267</v>
      </c>
      <c r="M817" s="258" t="s">
        <v>267</v>
      </c>
      <c r="N817" s="258" t="s">
        <v>267</v>
      </c>
      <c r="O817" s="258" t="s">
        <v>267</v>
      </c>
      <c r="P817" s="258" t="s">
        <v>265</v>
      </c>
      <c r="Q817" s="258" t="s">
        <v>267</v>
      </c>
      <c r="R817" s="258" t="s">
        <v>267</v>
      </c>
      <c r="S817" s="258" t="s">
        <v>267</v>
      </c>
      <c r="T817" s="258" t="s">
        <v>267</v>
      </c>
      <c r="U817" s="258" t="s">
        <v>267</v>
      </c>
      <c r="V817" s="258" t="s">
        <v>267</v>
      </c>
      <c r="W817" s="258" t="s">
        <v>267</v>
      </c>
      <c r="X817" s="258" t="s">
        <v>267</v>
      </c>
      <c r="Y817" s="258" t="s">
        <v>267</v>
      </c>
      <c r="Z817" s="258" t="s">
        <v>265</v>
      </c>
      <c r="AA817" s="258" t="s">
        <v>267</v>
      </c>
      <c r="AB817" s="258" t="s">
        <v>267</v>
      </c>
      <c r="AC817" s="258" t="s">
        <v>267</v>
      </c>
      <c r="AD817" s="258" t="s">
        <v>265</v>
      </c>
      <c r="AE817" s="258" t="s">
        <v>265</v>
      </c>
      <c r="AF817" s="258" t="s">
        <v>265</v>
      </c>
      <c r="AG817" s="258" t="s">
        <v>266</v>
      </c>
      <c r="AH817" s="258" t="s">
        <v>267</v>
      </c>
      <c r="AI817" s="258" t="s">
        <v>266</v>
      </c>
      <c r="AJ817" s="258" t="s">
        <v>267</v>
      </c>
      <c r="AK817" s="258" t="s">
        <v>266</v>
      </c>
      <c r="AL817" s="258" t="s">
        <v>266</v>
      </c>
      <c r="AM817" s="258" t="s">
        <v>266</v>
      </c>
      <c r="AN817" s="258" t="s">
        <v>266</v>
      </c>
      <c r="AO817" s="258" t="s">
        <v>266</v>
      </c>
      <c r="AP817" s="258" t="s">
        <v>266</v>
      </c>
    </row>
    <row r="818" spans="1:42" x14ac:dyDescent="0.2">
      <c r="A818" s="258">
        <v>214371</v>
      </c>
      <c r="B818" s="258" t="str">
        <f>VLOOKUP(A818,'[2]اعلام كامل'!$A$2:$E$7000,5,0)</f>
        <v>س4</v>
      </c>
      <c r="C818" s="258" t="s">
        <v>266</v>
      </c>
      <c r="D818" s="258" t="s">
        <v>267</v>
      </c>
      <c r="E818" s="258" t="s">
        <v>267</v>
      </c>
      <c r="F818" s="258" t="s">
        <v>267</v>
      </c>
      <c r="G818" s="258" t="s">
        <v>266</v>
      </c>
      <c r="H818" s="258" t="s">
        <v>267</v>
      </c>
      <c r="I818" s="258" t="s">
        <v>267</v>
      </c>
      <c r="J818" s="258" t="s">
        <v>266</v>
      </c>
      <c r="K818" s="258" t="s">
        <v>267</v>
      </c>
      <c r="L818" s="258" t="s">
        <v>267</v>
      </c>
      <c r="M818" s="258" t="s">
        <v>267</v>
      </c>
      <c r="N818" s="258" t="s">
        <v>267</v>
      </c>
      <c r="O818" s="258" t="s">
        <v>267</v>
      </c>
      <c r="P818" s="258" t="s">
        <v>267</v>
      </c>
      <c r="Q818" s="258" t="s">
        <v>267</v>
      </c>
      <c r="R818" s="258" t="s">
        <v>267</v>
      </c>
      <c r="S818" s="258" t="s">
        <v>267</v>
      </c>
      <c r="T818" s="258" t="s">
        <v>267</v>
      </c>
      <c r="U818" s="258" t="s">
        <v>267</v>
      </c>
      <c r="V818" s="258" t="s">
        <v>267</v>
      </c>
      <c r="W818" s="258" t="s">
        <v>267</v>
      </c>
      <c r="X818" s="258" t="s">
        <v>267</v>
      </c>
      <c r="Y818" s="258" t="s">
        <v>267</v>
      </c>
      <c r="Z818" s="258" t="s">
        <v>265</v>
      </c>
      <c r="AA818" s="258" t="s">
        <v>267</v>
      </c>
      <c r="AB818" s="258" t="s">
        <v>267</v>
      </c>
      <c r="AC818" s="258" t="s">
        <v>267</v>
      </c>
      <c r="AD818" s="258" t="s">
        <v>267</v>
      </c>
      <c r="AE818" s="258" t="s">
        <v>267</v>
      </c>
      <c r="AF818" s="258" t="s">
        <v>267</v>
      </c>
      <c r="AG818" s="258" t="s">
        <v>267</v>
      </c>
      <c r="AH818" s="258" t="s">
        <v>267</v>
      </c>
      <c r="AI818" s="258" t="s">
        <v>267</v>
      </c>
      <c r="AJ818" s="258" t="s">
        <v>267</v>
      </c>
      <c r="AK818" s="258" t="s">
        <v>267</v>
      </c>
      <c r="AL818" s="258" t="s">
        <v>266</v>
      </c>
      <c r="AM818" s="258" t="s">
        <v>266</v>
      </c>
      <c r="AN818" s="258" t="s">
        <v>266</v>
      </c>
      <c r="AO818" s="258" t="s">
        <v>266</v>
      </c>
      <c r="AP818" s="258" t="s">
        <v>266</v>
      </c>
    </row>
    <row r="819" spans="1:42" x14ac:dyDescent="0.2">
      <c r="A819" s="258">
        <v>214380</v>
      </c>
      <c r="B819" s="258" t="str">
        <f>VLOOKUP(A819,'[2]اعلام كامل'!$A$2:$E$7000,5,0)</f>
        <v>س4</v>
      </c>
      <c r="C819" s="258" t="s">
        <v>267</v>
      </c>
      <c r="D819" s="258" t="s">
        <v>267</v>
      </c>
      <c r="E819" s="258" t="s">
        <v>265</v>
      </c>
      <c r="F819" s="258" t="s">
        <v>267</v>
      </c>
      <c r="G819" s="258" t="s">
        <v>267</v>
      </c>
      <c r="H819" s="258" t="s">
        <v>267</v>
      </c>
      <c r="I819" s="258" t="s">
        <v>267</v>
      </c>
      <c r="J819" s="258" t="s">
        <v>267</v>
      </c>
      <c r="K819" s="258" t="s">
        <v>267</v>
      </c>
      <c r="L819" s="258" t="s">
        <v>267</v>
      </c>
      <c r="M819" s="258" t="s">
        <v>267</v>
      </c>
      <c r="N819" s="258" t="s">
        <v>267</v>
      </c>
      <c r="O819" s="258" t="s">
        <v>265</v>
      </c>
      <c r="P819" s="258" t="s">
        <v>267</v>
      </c>
      <c r="Q819" s="258" t="s">
        <v>265</v>
      </c>
      <c r="R819" s="258" t="s">
        <v>267</v>
      </c>
      <c r="S819" s="258" t="s">
        <v>267</v>
      </c>
      <c r="T819" s="258" t="s">
        <v>267</v>
      </c>
      <c r="U819" s="258" t="s">
        <v>267</v>
      </c>
      <c r="V819" s="258" t="s">
        <v>267</v>
      </c>
      <c r="W819" s="258" t="s">
        <v>267</v>
      </c>
      <c r="X819" s="258" t="s">
        <v>267</v>
      </c>
      <c r="Y819" s="258" t="s">
        <v>267</v>
      </c>
      <c r="Z819" s="258" t="s">
        <v>267</v>
      </c>
      <c r="AA819" s="258" t="s">
        <v>267</v>
      </c>
      <c r="AB819" s="258" t="s">
        <v>267</v>
      </c>
      <c r="AC819" s="258" t="s">
        <v>267</v>
      </c>
      <c r="AD819" s="258" t="s">
        <v>265</v>
      </c>
      <c r="AE819" s="258" t="s">
        <v>267</v>
      </c>
      <c r="AF819" s="258" t="s">
        <v>267</v>
      </c>
      <c r="AG819" s="258" t="s">
        <v>267</v>
      </c>
      <c r="AH819" s="258" t="s">
        <v>267</v>
      </c>
      <c r="AI819" s="258" t="s">
        <v>266</v>
      </c>
      <c r="AJ819" s="258" t="s">
        <v>267</v>
      </c>
      <c r="AK819" s="258" t="s">
        <v>266</v>
      </c>
      <c r="AL819" s="258" t="s">
        <v>266</v>
      </c>
      <c r="AM819" s="258" t="s">
        <v>266</v>
      </c>
      <c r="AN819" s="258" t="s">
        <v>266</v>
      </c>
      <c r="AO819" s="258" t="s">
        <v>266</v>
      </c>
      <c r="AP819" s="258" t="s">
        <v>266</v>
      </c>
    </row>
    <row r="820" spans="1:42" x14ac:dyDescent="0.2">
      <c r="A820" s="258">
        <v>214410</v>
      </c>
      <c r="B820" s="258" t="str">
        <f>VLOOKUP(A820,'[2]اعلام كامل'!$A$2:$E$7000,5,0)</f>
        <v>س4</v>
      </c>
      <c r="C820" s="258" t="s">
        <v>267</v>
      </c>
      <c r="D820" s="258" t="s">
        <v>267</v>
      </c>
      <c r="E820" s="258" t="s">
        <v>265</v>
      </c>
      <c r="F820" s="258" t="s">
        <v>267</v>
      </c>
      <c r="G820" s="258" t="s">
        <v>265</v>
      </c>
      <c r="H820" s="258" t="s">
        <v>267</v>
      </c>
      <c r="I820" s="258" t="s">
        <v>265</v>
      </c>
      <c r="J820" s="258" t="s">
        <v>265</v>
      </c>
      <c r="K820" s="258" t="s">
        <v>267</v>
      </c>
      <c r="L820" s="258" t="s">
        <v>267</v>
      </c>
      <c r="M820" s="258" t="s">
        <v>265</v>
      </c>
      <c r="N820" s="258" t="s">
        <v>267</v>
      </c>
      <c r="O820" s="258" t="s">
        <v>267</v>
      </c>
      <c r="P820" s="258" t="s">
        <v>267</v>
      </c>
      <c r="Q820" s="258" t="s">
        <v>267</v>
      </c>
      <c r="R820" s="258" t="s">
        <v>265</v>
      </c>
      <c r="S820" s="258" t="s">
        <v>267</v>
      </c>
      <c r="T820" s="258" t="s">
        <v>267</v>
      </c>
      <c r="U820" s="258" t="s">
        <v>267</v>
      </c>
      <c r="V820" s="258" t="s">
        <v>265</v>
      </c>
      <c r="W820" s="258" t="s">
        <v>265</v>
      </c>
      <c r="X820" s="258" t="s">
        <v>267</v>
      </c>
      <c r="Y820" s="258" t="s">
        <v>267</v>
      </c>
      <c r="Z820" s="258" t="s">
        <v>265</v>
      </c>
      <c r="AA820" s="258" t="s">
        <v>267</v>
      </c>
      <c r="AB820" s="258" t="s">
        <v>265</v>
      </c>
      <c r="AC820" s="258" t="s">
        <v>267</v>
      </c>
      <c r="AD820" s="258" t="s">
        <v>267</v>
      </c>
      <c r="AE820" s="258" t="s">
        <v>265</v>
      </c>
      <c r="AF820" s="258" t="s">
        <v>267</v>
      </c>
      <c r="AG820" s="258" t="s">
        <v>267</v>
      </c>
      <c r="AH820" s="258" t="s">
        <v>267</v>
      </c>
      <c r="AI820" s="258" t="s">
        <v>267</v>
      </c>
      <c r="AJ820" s="258" t="s">
        <v>267</v>
      </c>
      <c r="AK820" s="258" t="s">
        <v>267</v>
      </c>
      <c r="AL820" s="258" t="s">
        <v>266</v>
      </c>
      <c r="AM820" s="258" t="s">
        <v>266</v>
      </c>
      <c r="AN820" s="258" t="s">
        <v>266</v>
      </c>
      <c r="AO820" s="258" t="s">
        <v>266</v>
      </c>
      <c r="AP820" s="258" t="s">
        <v>266</v>
      </c>
    </row>
    <row r="821" spans="1:42" x14ac:dyDescent="0.2">
      <c r="A821" s="258">
        <v>214418</v>
      </c>
      <c r="B821" s="258" t="str">
        <f>VLOOKUP(A821,'[2]اعلام كامل'!$A$2:$E$7000,5,0)</f>
        <v>س4</v>
      </c>
      <c r="C821" s="258" t="s">
        <v>267</v>
      </c>
      <c r="D821" s="258" t="s">
        <v>267</v>
      </c>
      <c r="E821" s="258" t="s">
        <v>267</v>
      </c>
      <c r="F821" s="258" t="s">
        <v>267</v>
      </c>
      <c r="G821" s="258" t="s">
        <v>267</v>
      </c>
      <c r="H821" s="258" t="s">
        <v>265</v>
      </c>
      <c r="I821" s="258" t="s">
        <v>265</v>
      </c>
      <c r="J821" s="258" t="s">
        <v>265</v>
      </c>
      <c r="K821" s="258" t="s">
        <v>267</v>
      </c>
      <c r="L821" s="258" t="s">
        <v>265</v>
      </c>
      <c r="M821" s="258" t="s">
        <v>267</v>
      </c>
      <c r="N821" s="258" t="s">
        <v>267</v>
      </c>
      <c r="O821" s="258" t="s">
        <v>267</v>
      </c>
      <c r="P821" s="258" t="s">
        <v>267</v>
      </c>
      <c r="Q821" s="258" t="s">
        <v>267</v>
      </c>
      <c r="R821" s="258" t="s">
        <v>267</v>
      </c>
      <c r="S821" s="258" t="s">
        <v>267</v>
      </c>
      <c r="T821" s="258" t="s">
        <v>267</v>
      </c>
      <c r="U821" s="258" t="s">
        <v>267</v>
      </c>
      <c r="V821" s="258" t="s">
        <v>267</v>
      </c>
      <c r="W821" s="258" t="s">
        <v>267</v>
      </c>
      <c r="X821" s="258" t="s">
        <v>267</v>
      </c>
      <c r="Y821" s="258" t="s">
        <v>265</v>
      </c>
      <c r="Z821" s="258" t="s">
        <v>267</v>
      </c>
      <c r="AA821" s="258" t="s">
        <v>267</v>
      </c>
      <c r="AB821" s="258" t="s">
        <v>267</v>
      </c>
      <c r="AC821" s="258" t="s">
        <v>267</v>
      </c>
      <c r="AD821" s="258" t="s">
        <v>267</v>
      </c>
      <c r="AE821" s="258" t="s">
        <v>267</v>
      </c>
      <c r="AF821" s="258" t="s">
        <v>267</v>
      </c>
      <c r="AG821" s="258" t="s">
        <v>267</v>
      </c>
      <c r="AH821" s="258" t="s">
        <v>267</v>
      </c>
      <c r="AI821" s="258" t="s">
        <v>267</v>
      </c>
      <c r="AJ821" s="258" t="s">
        <v>267</v>
      </c>
      <c r="AK821" s="258" t="s">
        <v>267</v>
      </c>
      <c r="AL821" s="258" t="s">
        <v>266</v>
      </c>
      <c r="AM821" s="258" t="s">
        <v>266</v>
      </c>
      <c r="AN821" s="258" t="s">
        <v>266</v>
      </c>
      <c r="AO821" s="258" t="s">
        <v>266</v>
      </c>
      <c r="AP821" s="258" t="s">
        <v>266</v>
      </c>
    </row>
    <row r="822" spans="1:42" x14ac:dyDescent="0.2">
      <c r="A822" s="258">
        <v>214442</v>
      </c>
      <c r="B822" s="258" t="str">
        <f>VLOOKUP(A822,'[2]اعلام كامل'!$A$2:$E$7000,5,0)</f>
        <v>س4</v>
      </c>
      <c r="C822" s="258" t="s">
        <v>267</v>
      </c>
      <c r="D822" s="258" t="s">
        <v>267</v>
      </c>
      <c r="E822" s="258" t="s">
        <v>267</v>
      </c>
      <c r="F822" s="258" t="s">
        <v>267</v>
      </c>
      <c r="G822" s="258" t="s">
        <v>267</v>
      </c>
      <c r="H822" s="258" t="s">
        <v>265</v>
      </c>
      <c r="I822" s="258" t="s">
        <v>267</v>
      </c>
      <c r="J822" s="258" t="s">
        <v>267</v>
      </c>
      <c r="K822" s="258" t="s">
        <v>267</v>
      </c>
      <c r="L822" s="258" t="s">
        <v>267</v>
      </c>
      <c r="M822" s="258" t="s">
        <v>267</v>
      </c>
      <c r="N822" s="258" t="s">
        <v>267</v>
      </c>
      <c r="O822" s="258" t="s">
        <v>267</v>
      </c>
      <c r="P822" s="258" t="s">
        <v>267</v>
      </c>
      <c r="Q822" s="258" t="s">
        <v>265</v>
      </c>
      <c r="R822" s="258" t="s">
        <v>267</v>
      </c>
      <c r="S822" s="258" t="s">
        <v>267</v>
      </c>
      <c r="T822" s="258" t="s">
        <v>267</v>
      </c>
      <c r="U822" s="258" t="s">
        <v>267</v>
      </c>
      <c r="V822" s="258" t="s">
        <v>267</v>
      </c>
      <c r="W822" s="258" t="s">
        <v>265</v>
      </c>
      <c r="X822" s="258" t="s">
        <v>267</v>
      </c>
      <c r="Y822" s="258" t="s">
        <v>267</v>
      </c>
      <c r="Z822" s="258" t="s">
        <v>265</v>
      </c>
      <c r="AA822" s="258" t="s">
        <v>265</v>
      </c>
      <c r="AB822" s="258" t="s">
        <v>267</v>
      </c>
      <c r="AC822" s="258" t="s">
        <v>267</v>
      </c>
      <c r="AD822" s="258" t="s">
        <v>267</v>
      </c>
      <c r="AE822" s="258" t="s">
        <v>267</v>
      </c>
      <c r="AF822" s="258" t="s">
        <v>267</v>
      </c>
      <c r="AG822" s="258" t="s">
        <v>267</v>
      </c>
      <c r="AH822" s="258" t="s">
        <v>266</v>
      </c>
      <c r="AI822" s="258" t="s">
        <v>267</v>
      </c>
      <c r="AJ822" s="258" t="s">
        <v>267</v>
      </c>
      <c r="AK822" s="258" t="s">
        <v>267</v>
      </c>
      <c r="AL822" s="258" t="s">
        <v>266</v>
      </c>
      <c r="AM822" s="258" t="s">
        <v>266</v>
      </c>
      <c r="AN822" s="258" t="s">
        <v>266</v>
      </c>
      <c r="AO822" s="258" t="s">
        <v>266</v>
      </c>
      <c r="AP822" s="258" t="s">
        <v>266</v>
      </c>
    </row>
    <row r="823" spans="1:42" x14ac:dyDescent="0.2">
      <c r="A823" s="258">
        <v>214444</v>
      </c>
      <c r="B823" s="258" t="str">
        <f>VLOOKUP(A823,'[2]اعلام كامل'!$A$2:$E$7000,5,0)</f>
        <v>س4</v>
      </c>
      <c r="C823" s="258" t="s">
        <v>267</v>
      </c>
      <c r="D823" s="258" t="s">
        <v>267</v>
      </c>
      <c r="E823" s="258" t="s">
        <v>267</v>
      </c>
      <c r="F823" s="258" t="s">
        <v>267</v>
      </c>
      <c r="G823" s="258" t="s">
        <v>267</v>
      </c>
      <c r="H823" s="258" t="s">
        <v>267</v>
      </c>
      <c r="I823" s="258" t="s">
        <v>267</v>
      </c>
      <c r="J823" s="258" t="s">
        <v>267</v>
      </c>
      <c r="K823" s="258" t="s">
        <v>267</v>
      </c>
      <c r="L823" s="258" t="s">
        <v>267</v>
      </c>
      <c r="M823" s="258" t="s">
        <v>265</v>
      </c>
      <c r="N823" s="258" t="s">
        <v>267</v>
      </c>
      <c r="O823" s="258" t="s">
        <v>267</v>
      </c>
      <c r="P823" s="258" t="s">
        <v>267</v>
      </c>
      <c r="Q823" s="258" t="s">
        <v>267</v>
      </c>
      <c r="R823" s="258" t="s">
        <v>265</v>
      </c>
      <c r="S823" s="258" t="s">
        <v>265</v>
      </c>
      <c r="T823" s="258" t="s">
        <v>267</v>
      </c>
      <c r="U823" s="258" t="s">
        <v>267</v>
      </c>
      <c r="V823" s="258" t="s">
        <v>267</v>
      </c>
      <c r="W823" s="258" t="s">
        <v>265</v>
      </c>
      <c r="X823" s="258" t="s">
        <v>267</v>
      </c>
      <c r="Y823" s="258" t="s">
        <v>265</v>
      </c>
      <c r="Z823" s="258" t="s">
        <v>267</v>
      </c>
      <c r="AA823" s="258" t="s">
        <v>265</v>
      </c>
      <c r="AB823" s="258" t="s">
        <v>267</v>
      </c>
      <c r="AC823" s="258" t="s">
        <v>267</v>
      </c>
      <c r="AD823" s="258" t="s">
        <v>267</v>
      </c>
      <c r="AE823" s="258" t="s">
        <v>265</v>
      </c>
      <c r="AF823" s="258" t="s">
        <v>267</v>
      </c>
      <c r="AG823" s="258" t="s">
        <v>267</v>
      </c>
      <c r="AH823" s="258" t="s">
        <v>267</v>
      </c>
      <c r="AI823" s="258" t="s">
        <v>267</v>
      </c>
      <c r="AJ823" s="258" t="s">
        <v>267</v>
      </c>
      <c r="AK823" s="258" t="s">
        <v>267</v>
      </c>
      <c r="AL823" s="258" t="s">
        <v>266</v>
      </c>
      <c r="AM823" s="258" t="s">
        <v>266</v>
      </c>
      <c r="AN823" s="258" t="s">
        <v>266</v>
      </c>
      <c r="AO823" s="258" t="s">
        <v>266</v>
      </c>
      <c r="AP823" s="258" t="s">
        <v>266</v>
      </c>
    </row>
    <row r="824" spans="1:42" x14ac:dyDescent="0.2">
      <c r="A824" s="258">
        <v>214458</v>
      </c>
      <c r="B824" s="258" t="str">
        <f>VLOOKUP(A824,'[2]اعلام كامل'!$A$2:$E$7000,5,0)</f>
        <v>س4</v>
      </c>
      <c r="C824" s="258" t="s">
        <v>267</v>
      </c>
      <c r="D824" s="258" t="s">
        <v>267</v>
      </c>
      <c r="E824" s="258" t="s">
        <v>267</v>
      </c>
      <c r="F824" s="258" t="s">
        <v>265</v>
      </c>
      <c r="G824" s="258" t="s">
        <v>265</v>
      </c>
      <c r="H824" s="258" t="s">
        <v>267</v>
      </c>
      <c r="I824" s="258" t="s">
        <v>267</v>
      </c>
      <c r="J824" s="258" t="s">
        <v>265</v>
      </c>
      <c r="K824" s="258" t="s">
        <v>267</v>
      </c>
      <c r="L824" s="258" t="s">
        <v>267</v>
      </c>
      <c r="M824" s="258" t="s">
        <v>267</v>
      </c>
      <c r="N824" s="258" t="s">
        <v>267</v>
      </c>
      <c r="O824" s="258" t="s">
        <v>267</v>
      </c>
      <c r="P824" s="258" t="s">
        <v>265</v>
      </c>
      <c r="Q824" s="258" t="s">
        <v>267</v>
      </c>
      <c r="R824" s="258" t="s">
        <v>266</v>
      </c>
      <c r="S824" s="258" t="s">
        <v>265</v>
      </c>
      <c r="T824" s="258" t="s">
        <v>267</v>
      </c>
      <c r="U824" s="258" t="s">
        <v>267</v>
      </c>
      <c r="V824" s="258" t="s">
        <v>265</v>
      </c>
      <c r="W824" s="258" t="s">
        <v>267</v>
      </c>
      <c r="X824" s="258" t="s">
        <v>267</v>
      </c>
      <c r="Y824" s="258" t="s">
        <v>265</v>
      </c>
      <c r="Z824" s="258" t="s">
        <v>267</v>
      </c>
      <c r="AA824" s="258" t="s">
        <v>265</v>
      </c>
      <c r="AB824" s="258" t="s">
        <v>267</v>
      </c>
      <c r="AC824" s="258" t="s">
        <v>267</v>
      </c>
      <c r="AD824" s="258" t="s">
        <v>267</v>
      </c>
      <c r="AE824" s="258" t="s">
        <v>265</v>
      </c>
      <c r="AF824" s="258" t="s">
        <v>267</v>
      </c>
      <c r="AG824" s="258" t="s">
        <v>267</v>
      </c>
      <c r="AH824" s="258" t="s">
        <v>267</v>
      </c>
      <c r="AI824" s="258" t="s">
        <v>267</v>
      </c>
      <c r="AJ824" s="258" t="s">
        <v>267</v>
      </c>
      <c r="AK824" s="258" t="s">
        <v>267</v>
      </c>
      <c r="AL824" s="258" t="s">
        <v>266</v>
      </c>
      <c r="AM824" s="258" t="s">
        <v>266</v>
      </c>
      <c r="AN824" s="258" t="s">
        <v>266</v>
      </c>
      <c r="AO824" s="258" t="s">
        <v>266</v>
      </c>
      <c r="AP824" s="258" t="s">
        <v>266</v>
      </c>
    </row>
    <row r="825" spans="1:42" x14ac:dyDescent="0.2">
      <c r="A825" s="258">
        <v>214462</v>
      </c>
      <c r="B825" s="258" t="str">
        <f>VLOOKUP(A825,'[2]اعلام كامل'!$A$2:$E$7000,5,0)</f>
        <v>س4</v>
      </c>
      <c r="C825" s="258" t="s">
        <v>267</v>
      </c>
      <c r="D825" s="258" t="s">
        <v>267</v>
      </c>
      <c r="E825" s="258" t="s">
        <v>267</v>
      </c>
      <c r="F825" s="258" t="s">
        <v>267</v>
      </c>
      <c r="G825" s="258" t="s">
        <v>267</v>
      </c>
      <c r="H825" s="258" t="s">
        <v>267</v>
      </c>
      <c r="I825" s="258" t="s">
        <v>267</v>
      </c>
      <c r="J825" s="258" t="s">
        <v>267</v>
      </c>
      <c r="K825" s="258" t="s">
        <v>267</v>
      </c>
      <c r="L825" s="258" t="s">
        <v>267</v>
      </c>
      <c r="M825" s="258" t="s">
        <v>265</v>
      </c>
      <c r="N825" s="258" t="s">
        <v>267</v>
      </c>
      <c r="O825" s="258" t="s">
        <v>267</v>
      </c>
      <c r="P825" s="258" t="s">
        <v>267</v>
      </c>
      <c r="Q825" s="258" t="s">
        <v>267</v>
      </c>
      <c r="R825" s="258" t="s">
        <v>267</v>
      </c>
      <c r="S825" s="258" t="s">
        <v>265</v>
      </c>
      <c r="T825" s="258" t="s">
        <v>267</v>
      </c>
      <c r="U825" s="258" t="s">
        <v>267</v>
      </c>
      <c r="V825" s="258" t="s">
        <v>267</v>
      </c>
      <c r="W825" s="258" t="s">
        <v>267</v>
      </c>
      <c r="X825" s="258" t="s">
        <v>267</v>
      </c>
      <c r="Y825" s="258" t="s">
        <v>267</v>
      </c>
      <c r="Z825" s="258" t="s">
        <v>267</v>
      </c>
      <c r="AA825" s="258" t="s">
        <v>267</v>
      </c>
      <c r="AB825" s="258" t="s">
        <v>267</v>
      </c>
      <c r="AC825" s="258" t="s">
        <v>267</v>
      </c>
      <c r="AD825" s="258" t="s">
        <v>267</v>
      </c>
      <c r="AE825" s="258" t="s">
        <v>267</v>
      </c>
      <c r="AF825" s="258" t="s">
        <v>267</v>
      </c>
      <c r="AG825" s="258" t="s">
        <v>267</v>
      </c>
      <c r="AH825" s="258" t="s">
        <v>267</v>
      </c>
      <c r="AI825" s="258" t="s">
        <v>267</v>
      </c>
      <c r="AJ825" s="258" t="s">
        <v>267</v>
      </c>
      <c r="AK825" s="258" t="s">
        <v>267</v>
      </c>
      <c r="AL825" s="258" t="s">
        <v>266</v>
      </c>
      <c r="AM825" s="258" t="s">
        <v>266</v>
      </c>
      <c r="AN825" s="258" t="s">
        <v>266</v>
      </c>
      <c r="AO825" s="258" t="s">
        <v>266</v>
      </c>
      <c r="AP825" s="258" t="s">
        <v>266</v>
      </c>
    </row>
    <row r="826" spans="1:42" x14ac:dyDescent="0.2">
      <c r="A826" s="258">
        <v>214481</v>
      </c>
      <c r="B826" s="258" t="str">
        <f>VLOOKUP(A826,'[2]اعلام كامل'!$A$2:$E$7000,5,0)</f>
        <v>س4</v>
      </c>
      <c r="C826" s="258" t="s">
        <v>265</v>
      </c>
      <c r="D826" s="258" t="s">
        <v>267</v>
      </c>
      <c r="E826" s="258" t="s">
        <v>267</v>
      </c>
      <c r="F826" s="258" t="s">
        <v>265</v>
      </c>
      <c r="G826" s="258" t="s">
        <v>267</v>
      </c>
      <c r="H826" s="258" t="s">
        <v>267</v>
      </c>
      <c r="I826" s="258" t="s">
        <v>267</v>
      </c>
      <c r="J826" s="258" t="s">
        <v>267</v>
      </c>
      <c r="K826" s="258" t="s">
        <v>267</v>
      </c>
      <c r="L826" s="258" t="s">
        <v>265</v>
      </c>
      <c r="M826" s="258" t="s">
        <v>267</v>
      </c>
      <c r="N826" s="258" t="s">
        <v>267</v>
      </c>
      <c r="O826" s="258" t="s">
        <v>267</v>
      </c>
      <c r="P826" s="258" t="s">
        <v>267</v>
      </c>
      <c r="Q826" s="258" t="s">
        <v>267</v>
      </c>
      <c r="R826" s="258" t="s">
        <v>267</v>
      </c>
      <c r="S826" s="258" t="s">
        <v>267</v>
      </c>
      <c r="T826" s="258" t="s">
        <v>267</v>
      </c>
      <c r="U826" s="258" t="s">
        <v>267</v>
      </c>
      <c r="V826" s="258" t="s">
        <v>267</v>
      </c>
      <c r="W826" s="258" t="s">
        <v>265</v>
      </c>
      <c r="X826" s="258" t="s">
        <v>267</v>
      </c>
      <c r="Y826" s="258" t="s">
        <v>267</v>
      </c>
      <c r="Z826" s="258" t="s">
        <v>267</v>
      </c>
      <c r="AA826" s="258" t="s">
        <v>265</v>
      </c>
      <c r="AB826" s="258" t="s">
        <v>265</v>
      </c>
      <c r="AC826" s="258" t="s">
        <v>267</v>
      </c>
      <c r="AD826" s="258" t="s">
        <v>267</v>
      </c>
      <c r="AE826" s="258" t="s">
        <v>267</v>
      </c>
      <c r="AF826" s="258" t="s">
        <v>267</v>
      </c>
      <c r="AG826" s="258" t="s">
        <v>266</v>
      </c>
      <c r="AH826" s="258" t="s">
        <v>267</v>
      </c>
      <c r="AI826" s="258" t="s">
        <v>266</v>
      </c>
      <c r="AJ826" s="258" t="s">
        <v>267</v>
      </c>
      <c r="AK826" s="258" t="s">
        <v>267</v>
      </c>
      <c r="AL826" s="258" t="s">
        <v>266</v>
      </c>
      <c r="AM826" s="258" t="s">
        <v>266</v>
      </c>
      <c r="AN826" s="258" t="s">
        <v>266</v>
      </c>
      <c r="AO826" s="258" t="s">
        <v>266</v>
      </c>
      <c r="AP826" s="258" t="s">
        <v>266</v>
      </c>
    </row>
    <row r="827" spans="1:42" x14ac:dyDescent="0.2">
      <c r="A827" s="258">
        <v>214484</v>
      </c>
      <c r="B827" s="258" t="str">
        <f>VLOOKUP(A827,'[2]اعلام كامل'!$A$2:$E$7000,5,0)</f>
        <v>س4</v>
      </c>
      <c r="C827" s="258" t="s">
        <v>267</v>
      </c>
      <c r="D827" s="258" t="s">
        <v>265</v>
      </c>
      <c r="E827" s="258" t="s">
        <v>265</v>
      </c>
      <c r="F827" s="258" t="s">
        <v>267</v>
      </c>
      <c r="G827" s="258" t="s">
        <v>266</v>
      </c>
      <c r="H827" s="258" t="s">
        <v>266</v>
      </c>
      <c r="I827" s="258" t="s">
        <v>267</v>
      </c>
      <c r="J827" s="258" t="s">
        <v>266</v>
      </c>
      <c r="K827" s="258" t="s">
        <v>267</v>
      </c>
      <c r="L827" s="258" t="s">
        <v>267</v>
      </c>
      <c r="M827" s="258" t="s">
        <v>265</v>
      </c>
      <c r="N827" s="258" t="s">
        <v>267</v>
      </c>
      <c r="O827" s="258" t="s">
        <v>267</v>
      </c>
      <c r="P827" s="258" t="s">
        <v>267</v>
      </c>
      <c r="Q827" s="258" t="s">
        <v>267</v>
      </c>
      <c r="R827" s="258" t="s">
        <v>267</v>
      </c>
      <c r="S827" s="258" t="s">
        <v>267</v>
      </c>
      <c r="T827" s="258" t="s">
        <v>267</v>
      </c>
      <c r="U827" s="258" t="s">
        <v>267</v>
      </c>
      <c r="V827" s="258" t="s">
        <v>267</v>
      </c>
      <c r="W827" s="258" t="s">
        <v>267</v>
      </c>
      <c r="X827" s="258" t="s">
        <v>267</v>
      </c>
      <c r="Y827" s="258" t="s">
        <v>267</v>
      </c>
      <c r="Z827" s="258" t="s">
        <v>267</v>
      </c>
      <c r="AA827" s="258" t="s">
        <v>267</v>
      </c>
      <c r="AB827" s="258" t="s">
        <v>267</v>
      </c>
      <c r="AC827" s="258" t="s">
        <v>267</v>
      </c>
      <c r="AD827" s="258" t="s">
        <v>267</v>
      </c>
      <c r="AE827" s="258" t="s">
        <v>266</v>
      </c>
      <c r="AF827" s="258" t="s">
        <v>267</v>
      </c>
      <c r="AG827" s="258" t="s">
        <v>267</v>
      </c>
      <c r="AH827" s="258" t="s">
        <v>267</v>
      </c>
      <c r="AI827" s="258" t="s">
        <v>267</v>
      </c>
      <c r="AJ827" s="258" t="s">
        <v>267</v>
      </c>
      <c r="AK827" s="258" t="s">
        <v>267</v>
      </c>
      <c r="AL827" s="258" t="s">
        <v>266</v>
      </c>
      <c r="AM827" s="258" t="s">
        <v>266</v>
      </c>
      <c r="AN827" s="258" t="s">
        <v>266</v>
      </c>
      <c r="AO827" s="258" t="s">
        <v>266</v>
      </c>
      <c r="AP827" s="258" t="s">
        <v>266</v>
      </c>
    </row>
    <row r="828" spans="1:42" x14ac:dyDescent="0.2">
      <c r="A828" s="258">
        <v>214504</v>
      </c>
      <c r="B828" s="258" t="str">
        <f>VLOOKUP(A828,'[2]اعلام كامل'!$A$2:$E$7000,5,0)</f>
        <v>س4</v>
      </c>
      <c r="C828" s="258" t="s">
        <v>267</v>
      </c>
      <c r="D828" s="258" t="s">
        <v>267</v>
      </c>
      <c r="E828" s="258" t="s">
        <v>267</v>
      </c>
      <c r="F828" s="258" t="s">
        <v>267</v>
      </c>
      <c r="G828" s="258" t="s">
        <v>267</v>
      </c>
      <c r="H828" s="258" t="s">
        <v>267</v>
      </c>
      <c r="I828" s="258" t="s">
        <v>267</v>
      </c>
      <c r="J828" s="258" t="s">
        <v>267</v>
      </c>
      <c r="K828" s="258" t="s">
        <v>267</v>
      </c>
      <c r="L828" s="258" t="s">
        <v>267</v>
      </c>
      <c r="M828" s="258" t="s">
        <v>267</v>
      </c>
      <c r="N828" s="258" t="s">
        <v>267</v>
      </c>
      <c r="O828" s="258" t="s">
        <v>267</v>
      </c>
      <c r="P828" s="258" t="s">
        <v>267</v>
      </c>
      <c r="Q828" s="258" t="s">
        <v>267</v>
      </c>
      <c r="R828" s="258" t="s">
        <v>267</v>
      </c>
      <c r="S828" s="258" t="s">
        <v>267</v>
      </c>
      <c r="T828" s="258" t="s">
        <v>267</v>
      </c>
      <c r="U828" s="258" t="s">
        <v>267</v>
      </c>
      <c r="V828" s="258" t="s">
        <v>267</v>
      </c>
      <c r="W828" s="258" t="s">
        <v>265</v>
      </c>
      <c r="X828" s="258" t="s">
        <v>267</v>
      </c>
      <c r="Y828" s="258" t="s">
        <v>267</v>
      </c>
      <c r="Z828" s="258" t="s">
        <v>267</v>
      </c>
      <c r="AA828" s="258" t="s">
        <v>267</v>
      </c>
      <c r="AB828" s="258" t="s">
        <v>267</v>
      </c>
      <c r="AC828" s="258" t="s">
        <v>267</v>
      </c>
      <c r="AD828" s="258" t="s">
        <v>267</v>
      </c>
      <c r="AE828" s="258" t="s">
        <v>267</v>
      </c>
      <c r="AF828" s="258" t="s">
        <v>267</v>
      </c>
      <c r="AG828" s="258" t="s">
        <v>267</v>
      </c>
      <c r="AH828" s="258" t="s">
        <v>267</v>
      </c>
      <c r="AI828" s="258" t="s">
        <v>267</v>
      </c>
      <c r="AJ828" s="258" t="s">
        <v>267</v>
      </c>
      <c r="AK828" s="258" t="s">
        <v>267</v>
      </c>
      <c r="AL828" s="258" t="s">
        <v>266</v>
      </c>
      <c r="AM828" s="258" t="s">
        <v>266</v>
      </c>
      <c r="AN828" s="258" t="s">
        <v>266</v>
      </c>
      <c r="AO828" s="258" t="s">
        <v>266</v>
      </c>
      <c r="AP828" s="258" t="s">
        <v>266</v>
      </c>
    </row>
    <row r="829" spans="1:42" x14ac:dyDescent="0.2">
      <c r="A829" s="258">
        <v>214521</v>
      </c>
      <c r="B829" s="258" t="str">
        <f>VLOOKUP(A829,'[2]اعلام كامل'!$A$2:$E$7000,5,0)</f>
        <v>س4</v>
      </c>
      <c r="C829" s="258" t="s">
        <v>267</v>
      </c>
      <c r="D829" s="258" t="s">
        <v>267</v>
      </c>
      <c r="E829" s="258" t="s">
        <v>267</v>
      </c>
      <c r="F829" s="258" t="s">
        <v>267</v>
      </c>
      <c r="G829" s="258" t="s">
        <v>266</v>
      </c>
      <c r="H829" s="258" t="s">
        <v>267</v>
      </c>
      <c r="I829" s="258" t="s">
        <v>267</v>
      </c>
      <c r="J829" s="258" t="s">
        <v>267</v>
      </c>
      <c r="K829" s="258" t="s">
        <v>267</v>
      </c>
      <c r="L829" s="258" t="s">
        <v>267</v>
      </c>
      <c r="M829" s="258" t="s">
        <v>267</v>
      </c>
      <c r="N829" s="258" t="s">
        <v>267</v>
      </c>
      <c r="O829" s="258" t="s">
        <v>267</v>
      </c>
      <c r="P829" s="258" t="s">
        <v>267</v>
      </c>
      <c r="Q829" s="258" t="s">
        <v>267</v>
      </c>
      <c r="R829" s="258" t="s">
        <v>267</v>
      </c>
      <c r="S829" s="258" t="s">
        <v>267</v>
      </c>
      <c r="T829" s="258" t="s">
        <v>267</v>
      </c>
      <c r="U829" s="258" t="s">
        <v>267</v>
      </c>
      <c r="V829" s="258" t="s">
        <v>267</v>
      </c>
      <c r="W829" s="258" t="s">
        <v>267</v>
      </c>
      <c r="X829" s="258" t="s">
        <v>267</v>
      </c>
      <c r="Y829" s="258" t="s">
        <v>267</v>
      </c>
      <c r="Z829" s="258" t="s">
        <v>267</v>
      </c>
      <c r="AA829" s="258" t="s">
        <v>267</v>
      </c>
      <c r="AB829" s="258" t="s">
        <v>267</v>
      </c>
      <c r="AC829" s="258" t="s">
        <v>267</v>
      </c>
      <c r="AD829" s="258" t="s">
        <v>267</v>
      </c>
      <c r="AE829" s="258" t="s">
        <v>267</v>
      </c>
      <c r="AF829" s="258" t="s">
        <v>265</v>
      </c>
      <c r="AG829" s="258" t="s">
        <v>267</v>
      </c>
      <c r="AH829" s="258" t="s">
        <v>267</v>
      </c>
      <c r="AI829" s="258" t="s">
        <v>267</v>
      </c>
      <c r="AJ829" s="258" t="s">
        <v>267</v>
      </c>
      <c r="AK829" s="258" t="s">
        <v>267</v>
      </c>
      <c r="AL829" s="258" t="s">
        <v>266</v>
      </c>
      <c r="AM829" s="258" t="s">
        <v>266</v>
      </c>
      <c r="AN829" s="258" t="s">
        <v>266</v>
      </c>
      <c r="AO829" s="258" t="s">
        <v>266</v>
      </c>
      <c r="AP829" s="258" t="s">
        <v>266</v>
      </c>
    </row>
    <row r="830" spans="1:42" x14ac:dyDescent="0.2">
      <c r="A830" s="258">
        <v>214559</v>
      </c>
      <c r="B830" s="258" t="str">
        <f>VLOOKUP(A830,'[2]اعلام كامل'!$A$2:$E$7000,5,0)</f>
        <v>س4</v>
      </c>
      <c r="C830" s="258" t="s">
        <v>267</v>
      </c>
      <c r="D830" s="258" t="s">
        <v>267</v>
      </c>
      <c r="E830" s="258" t="s">
        <v>267</v>
      </c>
      <c r="F830" s="258" t="s">
        <v>267</v>
      </c>
      <c r="G830" s="258" t="s">
        <v>267</v>
      </c>
      <c r="H830" s="258" t="s">
        <v>267</v>
      </c>
      <c r="I830" s="258" t="s">
        <v>267</v>
      </c>
      <c r="J830" s="258" t="s">
        <v>267</v>
      </c>
      <c r="K830" s="258" t="s">
        <v>267</v>
      </c>
      <c r="L830" s="258" t="s">
        <v>267</v>
      </c>
      <c r="M830" s="258" t="s">
        <v>267</v>
      </c>
      <c r="N830" s="258" t="s">
        <v>267</v>
      </c>
      <c r="O830" s="258" t="s">
        <v>267</v>
      </c>
      <c r="P830" s="258" t="s">
        <v>267</v>
      </c>
      <c r="Q830" s="258" t="s">
        <v>267</v>
      </c>
      <c r="R830" s="258" t="s">
        <v>267</v>
      </c>
      <c r="S830" s="258" t="s">
        <v>267</v>
      </c>
      <c r="T830" s="258" t="s">
        <v>267</v>
      </c>
      <c r="U830" s="258" t="s">
        <v>267</v>
      </c>
      <c r="V830" s="258" t="s">
        <v>267</v>
      </c>
      <c r="W830" s="258" t="s">
        <v>267</v>
      </c>
      <c r="X830" s="258" t="s">
        <v>267</v>
      </c>
      <c r="Y830" s="258" t="s">
        <v>267</v>
      </c>
      <c r="Z830" s="258" t="s">
        <v>267</v>
      </c>
      <c r="AA830" s="258" t="s">
        <v>267</v>
      </c>
      <c r="AB830" s="258" t="s">
        <v>265</v>
      </c>
      <c r="AC830" s="258" t="s">
        <v>267</v>
      </c>
      <c r="AD830" s="258" t="s">
        <v>267</v>
      </c>
      <c r="AE830" s="258" t="s">
        <v>267</v>
      </c>
      <c r="AF830" s="258" t="s">
        <v>267</v>
      </c>
      <c r="AG830" s="258" t="s">
        <v>267</v>
      </c>
      <c r="AH830" s="258" t="s">
        <v>267</v>
      </c>
      <c r="AI830" s="258" t="s">
        <v>267</v>
      </c>
      <c r="AJ830" s="258" t="s">
        <v>267</v>
      </c>
      <c r="AK830" s="258" t="s">
        <v>267</v>
      </c>
      <c r="AL830" s="258" t="s">
        <v>266</v>
      </c>
      <c r="AM830" s="258" t="s">
        <v>266</v>
      </c>
      <c r="AN830" s="258" t="s">
        <v>266</v>
      </c>
      <c r="AO830" s="258" t="s">
        <v>266</v>
      </c>
      <c r="AP830" s="258" t="s">
        <v>266</v>
      </c>
    </row>
    <row r="831" spans="1:42" x14ac:dyDescent="0.2">
      <c r="A831" s="258">
        <v>214565</v>
      </c>
      <c r="B831" s="258" t="str">
        <f>VLOOKUP(A831,'[2]اعلام كامل'!$A$2:$E$7000,5,0)</f>
        <v>س4</v>
      </c>
      <c r="C831" s="258" t="s">
        <v>266</v>
      </c>
      <c r="D831" s="258" t="s">
        <v>267</v>
      </c>
      <c r="E831" s="258" t="s">
        <v>267</v>
      </c>
      <c r="F831" s="258" t="s">
        <v>267</v>
      </c>
      <c r="G831" s="258" t="s">
        <v>267</v>
      </c>
      <c r="H831" s="258" t="s">
        <v>267</v>
      </c>
      <c r="I831" s="258" t="s">
        <v>267</v>
      </c>
      <c r="J831" s="258" t="s">
        <v>267</v>
      </c>
      <c r="K831" s="258" t="s">
        <v>267</v>
      </c>
      <c r="L831" s="258" t="s">
        <v>267</v>
      </c>
      <c r="M831" s="258" t="s">
        <v>267</v>
      </c>
      <c r="N831" s="258" t="s">
        <v>267</v>
      </c>
      <c r="O831" s="258" t="s">
        <v>267</v>
      </c>
      <c r="P831" s="258" t="s">
        <v>267</v>
      </c>
      <c r="Q831" s="258" t="s">
        <v>267</v>
      </c>
      <c r="R831" s="258" t="s">
        <v>267</v>
      </c>
      <c r="S831" s="258" t="s">
        <v>267</v>
      </c>
      <c r="T831" s="258" t="s">
        <v>267</v>
      </c>
      <c r="U831" s="258" t="s">
        <v>267</v>
      </c>
      <c r="V831" s="258" t="s">
        <v>267</v>
      </c>
      <c r="W831" s="258" t="s">
        <v>267</v>
      </c>
      <c r="X831" s="258" t="s">
        <v>267</v>
      </c>
      <c r="Y831" s="258" t="s">
        <v>266</v>
      </c>
      <c r="Z831" s="258" t="s">
        <v>267</v>
      </c>
      <c r="AA831" s="258" t="s">
        <v>267</v>
      </c>
      <c r="AB831" s="258" t="s">
        <v>267</v>
      </c>
      <c r="AC831" s="258" t="s">
        <v>267</v>
      </c>
      <c r="AD831" s="258" t="s">
        <v>267</v>
      </c>
      <c r="AE831" s="258" t="s">
        <v>267</v>
      </c>
      <c r="AF831" s="258" t="s">
        <v>267</v>
      </c>
      <c r="AG831" s="258" t="s">
        <v>267</v>
      </c>
      <c r="AH831" s="258" t="s">
        <v>267</v>
      </c>
      <c r="AI831" s="258" t="s">
        <v>267</v>
      </c>
      <c r="AJ831" s="258" t="s">
        <v>267</v>
      </c>
      <c r="AK831" s="258" t="s">
        <v>267</v>
      </c>
      <c r="AL831" s="258" t="s">
        <v>266</v>
      </c>
      <c r="AM831" s="258" t="s">
        <v>266</v>
      </c>
      <c r="AN831" s="258" t="s">
        <v>266</v>
      </c>
      <c r="AO831" s="258" t="s">
        <v>266</v>
      </c>
      <c r="AP831" s="258" t="s">
        <v>266</v>
      </c>
    </row>
    <row r="832" spans="1:42" x14ac:dyDescent="0.2">
      <c r="A832" s="258">
        <v>214584</v>
      </c>
      <c r="B832" s="258" t="str">
        <f>VLOOKUP(A832,'[2]اعلام كامل'!$A$2:$E$7000,5,0)</f>
        <v>س4</v>
      </c>
      <c r="C832" s="258" t="s">
        <v>267</v>
      </c>
      <c r="D832" s="258" t="s">
        <v>267</v>
      </c>
      <c r="E832" s="258" t="s">
        <v>267</v>
      </c>
      <c r="F832" s="258" t="s">
        <v>267</v>
      </c>
      <c r="G832" s="258" t="s">
        <v>267</v>
      </c>
      <c r="H832" s="258" t="s">
        <v>267</v>
      </c>
      <c r="I832" s="258" t="s">
        <v>267</v>
      </c>
      <c r="J832" s="258" t="s">
        <v>267</v>
      </c>
      <c r="K832" s="258" t="s">
        <v>267</v>
      </c>
      <c r="L832" s="258" t="s">
        <v>267</v>
      </c>
      <c r="M832" s="258" t="s">
        <v>267</v>
      </c>
      <c r="N832" s="258" t="s">
        <v>267</v>
      </c>
      <c r="O832" s="258" t="s">
        <v>267</v>
      </c>
      <c r="P832" s="258" t="s">
        <v>267</v>
      </c>
      <c r="Q832" s="258" t="s">
        <v>267</v>
      </c>
      <c r="R832" s="258" t="s">
        <v>267</v>
      </c>
      <c r="S832" s="258" t="s">
        <v>267</v>
      </c>
      <c r="T832" s="258" t="s">
        <v>267</v>
      </c>
      <c r="U832" s="258" t="s">
        <v>267</v>
      </c>
      <c r="V832" s="258" t="s">
        <v>267</v>
      </c>
      <c r="W832" s="258" t="s">
        <v>267</v>
      </c>
      <c r="X832" s="258" t="s">
        <v>267</v>
      </c>
      <c r="Y832" s="258" t="s">
        <v>267</v>
      </c>
      <c r="Z832" s="258" t="s">
        <v>267</v>
      </c>
      <c r="AA832" s="258" t="s">
        <v>267</v>
      </c>
      <c r="AB832" s="258" t="s">
        <v>267</v>
      </c>
      <c r="AC832" s="258" t="s">
        <v>267</v>
      </c>
      <c r="AD832" s="258" t="s">
        <v>267</v>
      </c>
      <c r="AE832" s="258" t="s">
        <v>267</v>
      </c>
      <c r="AF832" s="258" t="s">
        <v>267</v>
      </c>
      <c r="AG832" s="258" t="s">
        <v>267</v>
      </c>
      <c r="AH832" s="258" t="s">
        <v>267</v>
      </c>
      <c r="AI832" s="258" t="s">
        <v>267</v>
      </c>
      <c r="AJ832" s="258" t="s">
        <v>267</v>
      </c>
      <c r="AK832" s="258" t="s">
        <v>267</v>
      </c>
      <c r="AL832" s="258" t="s">
        <v>266</v>
      </c>
      <c r="AM832" s="258" t="s">
        <v>266</v>
      </c>
      <c r="AN832" s="258" t="s">
        <v>266</v>
      </c>
      <c r="AO832" s="258" t="s">
        <v>266</v>
      </c>
      <c r="AP832" s="258" t="s">
        <v>266</v>
      </c>
    </row>
    <row r="833" spans="1:42" x14ac:dyDescent="0.2">
      <c r="A833" s="258">
        <v>214628</v>
      </c>
      <c r="B833" s="258" t="str">
        <f>VLOOKUP(A833,'[2]اعلام كامل'!$A$2:$E$7000,5,0)</f>
        <v>س4</v>
      </c>
      <c r="C833" s="258" t="s">
        <v>267</v>
      </c>
      <c r="D833" s="258" t="s">
        <v>267</v>
      </c>
      <c r="E833" s="258" t="s">
        <v>265</v>
      </c>
      <c r="F833" s="258" t="s">
        <v>267</v>
      </c>
      <c r="G833" s="258" t="s">
        <v>265</v>
      </c>
      <c r="H833" s="258" t="s">
        <v>267</v>
      </c>
      <c r="I833" s="258" t="s">
        <v>265</v>
      </c>
      <c r="J833" s="258" t="s">
        <v>267</v>
      </c>
      <c r="K833" s="258" t="s">
        <v>267</v>
      </c>
      <c r="L833" s="258" t="s">
        <v>267</v>
      </c>
      <c r="M833" s="258" t="s">
        <v>265</v>
      </c>
      <c r="N833" s="258" t="s">
        <v>267</v>
      </c>
      <c r="O833" s="258" t="s">
        <v>267</v>
      </c>
      <c r="P833" s="258" t="s">
        <v>265</v>
      </c>
      <c r="Q833" s="258" t="s">
        <v>267</v>
      </c>
      <c r="R833" s="258" t="s">
        <v>267</v>
      </c>
      <c r="S833" s="258" t="s">
        <v>265</v>
      </c>
      <c r="T833" s="258" t="s">
        <v>267</v>
      </c>
      <c r="U833" s="258" t="s">
        <v>267</v>
      </c>
      <c r="V833" s="258" t="s">
        <v>267</v>
      </c>
      <c r="W833" s="258" t="s">
        <v>265</v>
      </c>
      <c r="X833" s="258" t="s">
        <v>267</v>
      </c>
      <c r="Y833" s="258" t="s">
        <v>265</v>
      </c>
      <c r="Z833" s="258" t="s">
        <v>267</v>
      </c>
      <c r="AA833" s="258" t="s">
        <v>265</v>
      </c>
      <c r="AB833" s="258" t="s">
        <v>267</v>
      </c>
      <c r="AC833" s="258" t="s">
        <v>267</v>
      </c>
      <c r="AD833" s="258" t="s">
        <v>265</v>
      </c>
      <c r="AE833" s="258" t="s">
        <v>265</v>
      </c>
      <c r="AF833" s="258" t="s">
        <v>267</v>
      </c>
      <c r="AG833" s="258" t="s">
        <v>267</v>
      </c>
      <c r="AH833" s="258" t="s">
        <v>266</v>
      </c>
      <c r="AI833" s="258" t="s">
        <v>266</v>
      </c>
      <c r="AJ833" s="258" t="s">
        <v>267</v>
      </c>
      <c r="AK833" s="258" t="s">
        <v>267</v>
      </c>
      <c r="AL833" s="258" t="s">
        <v>266</v>
      </c>
      <c r="AM833" s="258" t="s">
        <v>266</v>
      </c>
      <c r="AN833" s="258" t="s">
        <v>266</v>
      </c>
      <c r="AO833" s="258" t="s">
        <v>266</v>
      </c>
      <c r="AP833" s="258" t="s">
        <v>266</v>
      </c>
    </row>
    <row r="834" spans="1:42" x14ac:dyDescent="0.2">
      <c r="A834" s="258">
        <v>213244</v>
      </c>
      <c r="B834" s="258" t="str">
        <f>VLOOKUP(A834,'[2]اعلام كامل'!$A$2:$E$7000,5,0)</f>
        <v>س4</v>
      </c>
      <c r="C834" s="258" t="s">
        <v>267</v>
      </c>
      <c r="D834" s="258" t="s">
        <v>267</v>
      </c>
      <c r="E834" s="258" t="s">
        <v>267</v>
      </c>
      <c r="F834" s="258" t="s">
        <v>267</v>
      </c>
      <c r="G834" s="258" t="s">
        <v>267</v>
      </c>
      <c r="H834" s="258" t="s">
        <v>267</v>
      </c>
      <c r="I834" s="258" t="s">
        <v>267</v>
      </c>
      <c r="J834" s="258" t="s">
        <v>267</v>
      </c>
      <c r="K834" s="258" t="s">
        <v>267</v>
      </c>
      <c r="L834" s="258" t="s">
        <v>267</v>
      </c>
      <c r="M834" s="258" t="s">
        <v>267</v>
      </c>
      <c r="N834" s="258" t="s">
        <v>267</v>
      </c>
      <c r="O834" s="258" t="s">
        <v>267</v>
      </c>
      <c r="P834" s="258" t="s">
        <v>267</v>
      </c>
      <c r="Q834" s="258" t="s">
        <v>267</v>
      </c>
      <c r="R834" s="258" t="s">
        <v>267</v>
      </c>
      <c r="S834" s="258" t="s">
        <v>267</v>
      </c>
      <c r="T834" s="258" t="s">
        <v>267</v>
      </c>
      <c r="U834" s="258" t="s">
        <v>267</v>
      </c>
      <c r="V834" s="258" t="s">
        <v>267</v>
      </c>
      <c r="W834" s="258" t="s">
        <v>267</v>
      </c>
      <c r="X834" s="258" t="s">
        <v>267</v>
      </c>
      <c r="Y834" s="258" t="s">
        <v>267</v>
      </c>
      <c r="Z834" s="258" t="s">
        <v>267</v>
      </c>
      <c r="AA834" s="258" t="s">
        <v>267</v>
      </c>
      <c r="AB834" s="258" t="s">
        <v>267</v>
      </c>
      <c r="AC834" s="258" t="s">
        <v>267</v>
      </c>
      <c r="AD834" s="258" t="s">
        <v>267</v>
      </c>
      <c r="AE834" s="258" t="s">
        <v>265</v>
      </c>
      <c r="AF834" s="258" t="s">
        <v>267</v>
      </c>
      <c r="AG834" s="258" t="s">
        <v>267</v>
      </c>
      <c r="AH834" s="258" t="s">
        <v>267</v>
      </c>
      <c r="AI834" s="258" t="s">
        <v>267</v>
      </c>
      <c r="AJ834" s="258" t="s">
        <v>267</v>
      </c>
      <c r="AK834" s="258" t="s">
        <v>267</v>
      </c>
      <c r="AL834" s="258" t="s">
        <v>266</v>
      </c>
      <c r="AM834" s="258" t="s">
        <v>266</v>
      </c>
      <c r="AN834" s="258" t="s">
        <v>266</v>
      </c>
      <c r="AO834" s="258" t="s">
        <v>266</v>
      </c>
      <c r="AP834" s="258" t="s">
        <v>266</v>
      </c>
    </row>
  </sheetData>
  <sheetProtection password="9A93" sheet="1" objects="1" scenarios="1" selectLockedCells="1" selectUnlockedCells="1"/>
  <autoFilter ref="A1:AQ834">
    <sortState ref="A2:AP83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A1:C9"/>
  <sheetViews>
    <sheetView showRowColHeaders="0" rightToLeft="1" workbookViewId="0">
      <selection activeCell="E22" sqref="E22"/>
    </sheetView>
  </sheetViews>
  <sheetFormatPr defaultRowHeight="14.25" x14ac:dyDescent="0.2"/>
  <sheetData>
    <row r="1" spans="1:3" x14ac:dyDescent="0.2">
      <c r="A1" s="50" t="s">
        <v>253</v>
      </c>
      <c r="B1" s="50" t="s">
        <v>254</v>
      </c>
      <c r="C1" s="1"/>
    </row>
    <row r="2" spans="1:3" x14ac:dyDescent="0.2">
      <c r="A2" s="50">
        <v>700980</v>
      </c>
      <c r="B2" s="50" t="s">
        <v>230</v>
      </c>
      <c r="C2" s="1"/>
    </row>
    <row r="3" spans="1:3" x14ac:dyDescent="0.2">
      <c r="A3" s="50">
        <v>700653</v>
      </c>
      <c r="B3" s="50" t="s">
        <v>255</v>
      </c>
      <c r="C3" s="1"/>
    </row>
    <row r="4" spans="1:3" x14ac:dyDescent="0.2">
      <c r="A4" s="50">
        <v>700124</v>
      </c>
      <c r="B4" s="50" t="s">
        <v>256</v>
      </c>
      <c r="C4" s="1"/>
    </row>
    <row r="5" spans="1:3" x14ac:dyDescent="0.2">
      <c r="A5" s="50">
        <v>700934</v>
      </c>
      <c r="B5" s="50" t="s">
        <v>257</v>
      </c>
      <c r="C5" s="1"/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1"/>
      <c r="C9" s="1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إعلام</vt:lpstr>
      <vt:lpstr>ورقة2</vt:lpstr>
      <vt:lpstr>ورقة4</vt:lpstr>
      <vt:lpstr>ورقة1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admin</cp:lastModifiedBy>
  <cp:revision/>
  <cp:lastPrinted>2021-03-31T08:57:29Z</cp:lastPrinted>
  <dcterms:created xsi:type="dcterms:W3CDTF">2015-06-05T18:17:20Z</dcterms:created>
  <dcterms:modified xsi:type="dcterms:W3CDTF">2021-10-14T07:53:54Z</dcterms:modified>
</cp:coreProperties>
</file>